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5\TORNEOS DE LA FEDERACION\07 - CG - Men Con Hcp - 04-05-2025 -\"/>
    </mc:Choice>
  </mc:AlternateContent>
  <xr:revisionPtr revIDLastSave="0" documentId="13_ncr:1_{0A73846E-D8A1-47AB-886A-F4EB0C9BBDA8}" xr6:coauthVersionLast="47" xr6:coauthVersionMax="47" xr10:uidLastSave="{00000000-0000-0000-0000-000000000000}"/>
  <bookViews>
    <workbookView xWindow="-120" yWindow="-120" windowWidth="20730" windowHeight="11040" tabRatio="974" activeTab="4" xr2:uid="{00000000-000D-0000-FFFF-FFFF00000000}"/>
  </bookViews>
  <sheets>
    <sheet name="JUV" sheetId="1" r:id="rId1"/>
    <sheet name="M 18" sheetId="4" r:id="rId2"/>
    <sheet name="M 15" sheetId="5" r:id="rId3"/>
    <sheet name="M 13" sheetId="8" r:id="rId4"/>
    <sheet name="ENTREGA C-HCP" sheetId="13" r:id="rId5"/>
    <sheet name="HORARIO" sheetId="16" r:id="rId6"/>
  </sheets>
  <calcPr calcId="191029"/>
</workbook>
</file>

<file path=xl/calcChain.xml><?xml version="1.0" encoding="utf-8"?>
<calcChain xmlns="http://schemas.openxmlformats.org/spreadsheetml/2006/main">
  <c r="F40" i="13" l="1"/>
  <c r="E40" i="13"/>
  <c r="D40" i="13"/>
  <c r="C40" i="13"/>
  <c r="B40" i="13"/>
  <c r="A40" i="13"/>
  <c r="K14" i="5"/>
  <c r="I37" i="16"/>
  <c r="I36" i="16"/>
  <c r="I35" i="16"/>
  <c r="I34" i="16"/>
  <c r="I33" i="16"/>
  <c r="I32" i="16"/>
  <c r="I31" i="16"/>
  <c r="I30" i="16"/>
  <c r="I29" i="16"/>
  <c r="I28" i="16"/>
  <c r="I27" i="16"/>
  <c r="J38" i="16" s="1"/>
  <c r="I26" i="16"/>
  <c r="I25" i="16"/>
  <c r="I24" i="16"/>
  <c r="I23" i="16"/>
  <c r="I21" i="16"/>
  <c r="I20" i="16"/>
  <c r="I19" i="16"/>
  <c r="I18" i="16"/>
  <c r="I17" i="16"/>
  <c r="I16" i="16"/>
  <c r="I15" i="16"/>
  <c r="I13" i="16"/>
  <c r="I12" i="16"/>
  <c r="I11" i="16"/>
  <c r="I10" i="16"/>
  <c r="J23" i="16" l="1"/>
  <c r="J39" i="16" s="1"/>
  <c r="K21" i="4" l="1"/>
  <c r="K20" i="4"/>
  <c r="K19" i="4"/>
  <c r="K18" i="4"/>
  <c r="K17" i="4"/>
  <c r="K16" i="4"/>
  <c r="K15" i="4"/>
  <c r="K14" i="4"/>
  <c r="K13" i="4"/>
  <c r="G20" i="8"/>
  <c r="H20" i="8" s="1"/>
  <c r="G17" i="8"/>
  <c r="H17" i="8" s="1"/>
  <c r="G18" i="8"/>
  <c r="H18" i="8" s="1"/>
  <c r="G11" i="8"/>
  <c r="H11" i="8" s="1"/>
  <c r="G16" i="8"/>
  <c r="H16" i="8" s="1"/>
  <c r="G19" i="8"/>
  <c r="H19" i="8" s="1"/>
  <c r="G13" i="8"/>
  <c r="H13" i="8" s="1"/>
  <c r="G15" i="8"/>
  <c r="H15" i="8" s="1"/>
  <c r="G12" i="8"/>
  <c r="H12" i="8" s="1"/>
  <c r="G14" i="8"/>
  <c r="H14" i="8" s="1"/>
  <c r="G10" i="8"/>
  <c r="H10" i="8" s="1"/>
  <c r="G31" i="5"/>
  <c r="H31" i="5" s="1"/>
  <c r="G30" i="5"/>
  <c r="H30" i="5" s="1"/>
  <c r="G27" i="5"/>
  <c r="H27" i="5" s="1"/>
  <c r="G28" i="5"/>
  <c r="H28" i="5" s="1"/>
  <c r="G26" i="5"/>
  <c r="H26" i="5" s="1"/>
  <c r="G29" i="5"/>
  <c r="H29" i="5" s="1"/>
  <c r="G23" i="5"/>
  <c r="H23" i="5" s="1"/>
  <c r="G24" i="5"/>
  <c r="H24" i="5" s="1"/>
  <c r="G25" i="5"/>
  <c r="H25" i="5" s="1"/>
  <c r="G22" i="5"/>
  <c r="H22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19" i="4"/>
  <c r="H19" i="4" s="1"/>
  <c r="G21" i="4"/>
  <c r="H21" i="4" s="1"/>
  <c r="G22" i="4"/>
  <c r="H22" i="4" s="1"/>
  <c r="G18" i="4"/>
  <c r="H18" i="4" s="1"/>
  <c r="G20" i="4"/>
  <c r="H20" i="4" s="1"/>
  <c r="G17" i="4"/>
  <c r="H17" i="4" s="1"/>
  <c r="G16" i="4"/>
  <c r="H16" i="4" s="1"/>
  <c r="G14" i="4"/>
  <c r="H14" i="4" s="1"/>
  <c r="G13" i="4"/>
  <c r="H13" i="4" s="1"/>
  <c r="G12" i="4"/>
  <c r="H12" i="4" s="1"/>
  <c r="G11" i="4"/>
  <c r="H11" i="4" s="1"/>
  <c r="G10" i="4"/>
  <c r="H10" i="4" s="1"/>
  <c r="G15" i="4"/>
  <c r="H15" i="4" s="1"/>
  <c r="G19" i="1"/>
  <c r="H19" i="1" s="1"/>
  <c r="G20" i="1"/>
  <c r="H20" i="1" s="1"/>
  <c r="G21" i="1"/>
  <c r="H21" i="1" s="1"/>
  <c r="G18" i="1"/>
  <c r="H18" i="1" s="1"/>
  <c r="G12" i="1"/>
  <c r="H12" i="1" s="1"/>
  <c r="G13" i="1"/>
  <c r="H13" i="1" s="1"/>
  <c r="G10" i="1"/>
  <c r="H10" i="1" s="1"/>
  <c r="G11" i="1"/>
  <c r="H11" i="1" s="1"/>
  <c r="G11" i="13" l="1"/>
  <c r="K11" i="4" l="1"/>
  <c r="K12" i="4"/>
  <c r="K22" i="4"/>
  <c r="K23" i="5"/>
  <c r="K24" i="5"/>
  <c r="K25" i="5"/>
  <c r="K26" i="5"/>
  <c r="K27" i="5"/>
  <c r="K28" i="5"/>
  <c r="K29" i="5"/>
  <c r="K30" i="5"/>
  <c r="K31" i="5"/>
  <c r="K20" i="8" l="1"/>
  <c r="K11" i="1" l="1"/>
  <c r="K12" i="1"/>
  <c r="K13" i="1"/>
  <c r="K18" i="8"/>
  <c r="K17" i="8"/>
  <c r="K16" i="8"/>
  <c r="K15" i="8"/>
  <c r="K14" i="8"/>
  <c r="K13" i="8"/>
  <c r="K12" i="8"/>
  <c r="K11" i="8"/>
  <c r="K10" i="8"/>
  <c r="G48" i="13" l="1"/>
  <c r="H48" i="13" s="1"/>
  <c r="G47" i="13"/>
  <c r="H47" i="13" s="1"/>
  <c r="G18" i="13"/>
  <c r="H18" i="13" s="1"/>
  <c r="G17" i="13"/>
  <c r="H17" i="13" s="1"/>
  <c r="G12" i="13"/>
  <c r="G30" i="13"/>
  <c r="H30" i="13" s="1"/>
  <c r="G29" i="13"/>
  <c r="H29" i="13" s="1"/>
  <c r="G36" i="13"/>
  <c r="H36" i="13" s="1"/>
  <c r="G35" i="13"/>
  <c r="H35" i="13" s="1"/>
  <c r="G41" i="13"/>
  <c r="H41" i="13" s="1"/>
  <c r="F34" i="13"/>
  <c r="E34" i="13"/>
  <c r="D34" i="13"/>
  <c r="C34" i="13"/>
  <c r="B34" i="13"/>
  <c r="A34" i="13"/>
  <c r="F33" i="13"/>
  <c r="E33" i="13"/>
  <c r="D33" i="13"/>
  <c r="C33" i="13"/>
  <c r="B33" i="13"/>
  <c r="A33" i="13"/>
  <c r="A31" i="13"/>
  <c r="K22" i="5"/>
  <c r="G42" i="13"/>
  <c r="H42" i="13" s="1"/>
  <c r="K19" i="8"/>
  <c r="K15" i="5"/>
  <c r="K16" i="5"/>
  <c r="K17" i="5"/>
  <c r="K18" i="5"/>
  <c r="G40" i="13" l="1"/>
  <c r="G34" i="13"/>
  <c r="G33" i="13"/>
  <c r="G23" i="13" l="1"/>
  <c r="A1" i="4" l="1"/>
  <c r="A2" i="4" l="1"/>
  <c r="K13" i="5"/>
  <c r="K12" i="5"/>
  <c r="K11" i="5"/>
  <c r="K10" i="5" l="1"/>
  <c r="G24" i="13" l="1"/>
  <c r="H24" i="13" s="1"/>
  <c r="H23" i="13"/>
  <c r="F22" i="13" l="1"/>
  <c r="E22" i="13"/>
  <c r="D22" i="13"/>
  <c r="C22" i="13"/>
  <c r="B22" i="13"/>
  <c r="A22" i="13"/>
  <c r="F21" i="13"/>
  <c r="E21" i="13"/>
  <c r="D21" i="13"/>
  <c r="C21" i="13"/>
  <c r="B21" i="13"/>
  <c r="A21" i="13"/>
  <c r="A19" i="13"/>
  <c r="G22" i="13" l="1"/>
  <c r="G21" i="13"/>
  <c r="K21" i="1" l="1"/>
  <c r="F46" i="13" l="1"/>
  <c r="E46" i="13"/>
  <c r="D46" i="13"/>
  <c r="C46" i="13"/>
  <c r="B46" i="13"/>
  <c r="A46" i="13"/>
  <c r="G46" i="13" l="1"/>
  <c r="H12" i="13"/>
  <c r="H11" i="13" l="1"/>
  <c r="F10" i="13" l="1"/>
  <c r="E10" i="13"/>
  <c r="D10" i="13"/>
  <c r="C10" i="13"/>
  <c r="B10" i="13"/>
  <c r="A10" i="13"/>
  <c r="F9" i="13"/>
  <c r="E9" i="13"/>
  <c r="D9" i="13"/>
  <c r="C9" i="13"/>
  <c r="B9" i="13"/>
  <c r="A9" i="13"/>
  <c r="A7" i="13"/>
  <c r="G9" i="13" l="1"/>
  <c r="G10" i="13"/>
  <c r="K20" i="1"/>
  <c r="K19" i="1"/>
  <c r="K18" i="1"/>
  <c r="K9" i="5" l="1"/>
  <c r="K10" i="4"/>
  <c r="A4" i="8" l="1"/>
  <c r="A4" i="5"/>
  <c r="A4" i="4"/>
  <c r="K10" i="1" l="1"/>
  <c r="F45" i="13" l="1"/>
  <c r="E45" i="13"/>
  <c r="D45" i="13"/>
  <c r="C45" i="13"/>
  <c r="B45" i="13"/>
  <c r="A45" i="13"/>
  <c r="G45" i="13" l="1"/>
  <c r="A1" i="5" l="1"/>
  <c r="A2" i="5"/>
  <c r="A6" i="5"/>
  <c r="A5" i="13" l="1"/>
  <c r="A5" i="8" l="1"/>
  <c r="A5" i="5"/>
  <c r="A5" i="4"/>
  <c r="A37" i="13" l="1"/>
  <c r="A1" i="13"/>
  <c r="A2" i="13"/>
  <c r="A6" i="13"/>
  <c r="A13" i="13"/>
  <c r="A15" i="13"/>
  <c r="B15" i="13"/>
  <c r="C15" i="13"/>
  <c r="D15" i="13"/>
  <c r="E15" i="13"/>
  <c r="F15" i="13"/>
  <c r="A16" i="13"/>
  <c r="B16" i="13"/>
  <c r="C16" i="13"/>
  <c r="D16" i="13"/>
  <c r="E16" i="13"/>
  <c r="F16" i="13"/>
  <c r="A25" i="13"/>
  <c r="A27" i="13"/>
  <c r="B27" i="13"/>
  <c r="C27" i="13"/>
  <c r="D27" i="13"/>
  <c r="E27" i="13"/>
  <c r="F27" i="13"/>
  <c r="A28" i="13"/>
  <c r="B28" i="13"/>
  <c r="C28" i="13"/>
  <c r="D28" i="13"/>
  <c r="E28" i="13"/>
  <c r="F28" i="13"/>
  <c r="A39" i="13"/>
  <c r="B39" i="13"/>
  <c r="C39" i="13"/>
  <c r="D39" i="13"/>
  <c r="E39" i="13"/>
  <c r="F39" i="13"/>
  <c r="A43" i="13"/>
  <c r="A1" i="8"/>
  <c r="A2" i="8"/>
  <c r="A6" i="8"/>
  <c r="A6" i="4"/>
  <c r="G15" i="13" l="1"/>
  <c r="G16" i="13"/>
  <c r="G28" i="13"/>
  <c r="G27" i="13"/>
  <c r="G39" i="13"/>
</calcChain>
</file>

<file path=xl/sharedStrings.xml><?xml version="1.0" encoding="utf-8"?>
<sst xmlns="http://schemas.openxmlformats.org/spreadsheetml/2006/main" count="410" uniqueCount="110">
  <si>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</si>
  <si>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</si>
  <si>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</si>
  <si>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</si>
  <si>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</si>
  <si>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</si>
  <si>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</si>
  <si>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</si>
  <si>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CLUB</t>
  </si>
  <si>
    <t>--</t>
  </si>
  <si>
    <t>MENORES CON HCP</t>
  </si>
  <si>
    <t>1° S/V</t>
  </si>
  <si>
    <t>2° S/V</t>
  </si>
  <si>
    <t>1° NETO</t>
  </si>
  <si>
    <t>2° NETO</t>
  </si>
  <si>
    <t>F.N.</t>
  </si>
  <si>
    <t>DOS VUELTAS DE 9 HOYOS MEDAL PLAY</t>
  </si>
  <si>
    <t>DESEMP</t>
  </si>
  <si>
    <t>CABALLEROS JUVENILES (Clases 00 - 01 - 02 - 03 - 04 - 05 y 06)</t>
  </si>
  <si>
    <t>CABALLEROS MENORES DE 13 AÑOS (Clases 2012 y Posterioreres)</t>
  </si>
  <si>
    <t>HOYO 1</t>
  </si>
  <si>
    <t>BENEITEZ CASTRO FELIPE</t>
  </si>
  <si>
    <t>MONTENEGRO GIL BENJAMIN</t>
  </si>
  <si>
    <t>RIVAS BAUTISTA</t>
  </si>
  <si>
    <t>ENRIQUEZ KENAI BENJAMIN</t>
  </si>
  <si>
    <t>KUHLMANN FERMIN</t>
  </si>
  <si>
    <t>CHOCO HIPOLITO</t>
  </si>
  <si>
    <t>PARASUCO AXEL GONZALO</t>
  </si>
  <si>
    <t>JUAREZ GOÑI BENJAMIN</t>
  </si>
  <si>
    <t>PATTI VICENTE</t>
  </si>
  <si>
    <t>CASTRO SANTINO</t>
  </si>
  <si>
    <t>CICCOLA FRANCESCO</t>
  </si>
  <si>
    <t>ROLDAN FELIPE</t>
  </si>
  <si>
    <t>MELERA GIOVANI</t>
  </si>
  <si>
    <t>DA SILVA ANTONIO</t>
  </si>
  <si>
    <t>BERRETA VAZQUEZ VALENTIN</t>
  </si>
  <si>
    <t>SARASOLA FEDERICO</t>
  </si>
  <si>
    <t>PROBICITO IGNACIO</t>
  </si>
  <si>
    <t>JUAREZ GOÑI FRANCISCO</t>
  </si>
  <si>
    <t>ZANETTA MAXIMO</t>
  </si>
  <si>
    <t>POLLERO CHRISTENSEN SIMON</t>
  </si>
  <si>
    <t>CEJAS FEDERICO</t>
  </si>
  <si>
    <t>PORTIS SANTIAGO</t>
  </si>
  <si>
    <t>RAMPEZZOTTI BARTOLOME</t>
  </si>
  <si>
    <t>DURINGER BENJAMIN</t>
  </si>
  <si>
    <t>LABARTHE JOAQUIN</t>
  </si>
  <si>
    <t>SALVI SANTINO</t>
  </si>
  <si>
    <t>TISEIRA ALAN</t>
  </si>
  <si>
    <t>SARASOLA JOSE MANUEL</t>
  </si>
  <si>
    <t>PATTI NICOLAS</t>
  </si>
  <si>
    <t>NASSR TOMAS FRANCISCO</t>
  </si>
  <si>
    <t>GUERENDIAIN FERMIN</t>
  </si>
  <si>
    <t>LEOFANTI DANTE SALVADOR</t>
  </si>
  <si>
    <t>MICHELLI TOMAS</t>
  </si>
  <si>
    <t>DEPREZ UMMA</t>
  </si>
  <si>
    <t>MOYANO MAYRA BELEN</t>
  </si>
  <si>
    <t>RAMPEZZOTTI JUSTINA</t>
  </si>
  <si>
    <t>BIONDELLI ALLEGRA</t>
  </si>
  <si>
    <t>VIOLA MAYER CHARO</t>
  </si>
  <si>
    <t>PORCEL ALFONSINA</t>
  </si>
  <si>
    <t>MAYORANO ISABELA</t>
  </si>
  <si>
    <t>CEJAS AGOSTINA</t>
  </si>
  <si>
    <t>PORCEL MARGARITA</t>
  </si>
  <si>
    <t>SALANUEVA JULIANA</t>
  </si>
  <si>
    <t>HOYO 10</t>
  </si>
  <si>
    <t>FALCON PERRETTI ORESTE JONAS</t>
  </si>
  <si>
    <t>FERNANDEZ RAFAELA</t>
  </si>
  <si>
    <t>LEOFANTI BIANCA EMILIA</t>
  </si>
  <si>
    <t>DAMAS MENORES DE 15 AÑOS (Clases 10 Y Posteriores)</t>
  </si>
  <si>
    <t>CABALLEROS  MENORES (Clases 07 - 08 - 09)</t>
  </si>
  <si>
    <t>ANTONELLI SANTIAGO RAMIRO</t>
  </si>
  <si>
    <t>HAUQUI MANUEL</t>
  </si>
  <si>
    <t>COSTANTINO FELIPE VALENTIN</t>
  </si>
  <si>
    <t>PUENTE JOAQUIN</t>
  </si>
  <si>
    <t>CARACOIX PEDRO</t>
  </si>
  <si>
    <t>MENDES DIZ ELEONORA</t>
  </si>
  <si>
    <t>LEON CAMPOS IARA</t>
  </si>
  <si>
    <t>BUSTAMANTE EMILIA</t>
  </si>
  <si>
    <t>CMDP</t>
  </si>
  <si>
    <t>EVTGC</t>
  </si>
  <si>
    <t>SPGC</t>
  </si>
  <si>
    <t>MDPGC</t>
  </si>
  <si>
    <t>NGC</t>
  </si>
  <si>
    <t>GCD</t>
  </si>
  <si>
    <t>CGCP</t>
  </si>
  <si>
    <t>TGC</t>
  </si>
  <si>
    <t>STGC</t>
  </si>
  <si>
    <t>VGGC</t>
  </si>
  <si>
    <t>CABALLEROS MENORES DE 15 AÑOS (Clases 10 y Posteriores)</t>
  </si>
  <si>
    <t>ML</t>
  </si>
  <si>
    <t>CARILO</t>
  </si>
  <si>
    <t>GOLF</t>
  </si>
  <si>
    <t>5° FECHA DEL RANKING</t>
  </si>
  <si>
    <t>DOMINGO 04 DE MAYO DE 2025</t>
  </si>
  <si>
    <t>GIMENEZ QUIROGA GONZALO</t>
  </si>
  <si>
    <t>PALENCIA EMILIO</t>
  </si>
  <si>
    <t>CRUZ AUGUSTO</t>
  </si>
  <si>
    <t>CARILO GOLF</t>
  </si>
  <si>
    <r>
      <t xml:space="preserve">5° FECHA DEL RANKING DE MENORES CON HANDICAP - </t>
    </r>
    <r>
      <rPr>
        <b/>
        <sz val="9"/>
        <color theme="3"/>
        <rFont val="Arial"/>
        <family val="2"/>
      </rPr>
      <t>DOS VUELTAS DE 9 HOYOS MEDAL PLAY -</t>
    </r>
  </si>
  <si>
    <t>par caballeros  :  36  +  37  =  73 - par  damas  :  37  +  37  =  74</t>
  </si>
  <si>
    <r>
      <t xml:space="preserve">CABALLEROS M-13 (CLASES 12 Y POSTERIORES) </t>
    </r>
    <r>
      <rPr>
        <b/>
        <sz val="9"/>
        <color rgb="FFFF0000"/>
        <rFont val="Arial"/>
        <family val="2"/>
      </rPr>
      <t>- BOCHAS ROJAS -</t>
    </r>
  </si>
  <si>
    <r>
      <t>CABALLEROS JUV Y M-18 (CLASES 00 al 09)</t>
    </r>
    <r>
      <rPr>
        <b/>
        <sz val="9"/>
        <color theme="4"/>
        <rFont val="Arial"/>
        <family val="2"/>
      </rPr>
      <t xml:space="preserve"> - BOCHAS AZULES -</t>
    </r>
  </si>
  <si>
    <r>
      <t xml:space="preserve">CABALLEROS M-15 (CLASES 10 Y 11) </t>
    </r>
    <r>
      <rPr>
        <b/>
        <sz val="9"/>
        <color theme="4"/>
        <rFont val="Arial"/>
        <family val="2"/>
      </rPr>
      <t>- BOCHAS AZUES -</t>
    </r>
  </si>
  <si>
    <t>DAMAS  M-18 (CLASES 07 -08 Y 09)</t>
  </si>
  <si>
    <t>DAMAS  M-15 (CLASES 10 Y POSTERIORES)</t>
  </si>
  <si>
    <t>D</t>
  </si>
  <si>
    <t>C</t>
  </si>
  <si>
    <t>E</t>
  </si>
  <si>
    <t>S</t>
  </si>
  <si>
    <t>DAMAS MENORES DE 18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</si>
</sst>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_-* #,##0.0_-;\-* #,##0.0_-;_-* &quot;-&quot;??_-;_-@_-"/>
  </numFmts>
  <fonts count="40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FF0000"/>
      <name val="Arial"/>
      <family val="2"/>
    </font>
    <font>
      <sz val="10"/>
      <name val="Arial1"/>
    </font>
    <font>
      <b/>
      <sz val="9"/>
      <color theme="4"/>
      <name val="Arial"/>
      <family val="2"/>
    </font>
    <font>
      <b/>
      <sz val="10"/>
      <color rgb="FFFF0000"/>
      <name val="Arial1"/>
    </font>
    <font>
      <b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165" fontId="23" fillId="0" borderId="0"/>
    <xf numFmtId="165" fontId="25" fillId="0" borderId="0"/>
  </cellStyleXfs>
  <cellXfs count="1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/>
    <xf numFmtId="164" fontId="19" fillId="0" borderId="1" xfId="0" applyNumberFormat="1" applyFont="1" applyFill="1" applyBorder="1" applyAlignment="1">
      <alignment horizontal="center"/>
    </xf>
    <xf numFmtId="164" fontId="20" fillId="0" borderId="5" xfId="0" applyNumberFormat="1" applyFont="1" applyFill="1" applyBorder="1" applyAlignment="1">
      <alignment horizontal="center"/>
    </xf>
    <xf numFmtId="164" fontId="20" fillId="0" borderId="0" xfId="0" applyNumberFormat="1" applyFont="1" applyFill="1"/>
    <xf numFmtId="0" fontId="17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1" fillId="0" borderId="0" xfId="0" applyFont="1"/>
    <xf numFmtId="0" fontId="22" fillId="0" borderId="0" xfId="0" applyFont="1" applyFill="1"/>
    <xf numFmtId="0" fontId="3" fillId="0" borderId="0" xfId="0" applyFont="1" applyFill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19" xfId="0" applyFont="1" applyFill="1" applyBorder="1"/>
    <xf numFmtId="0" fontId="11" fillId="0" borderId="20" xfId="0" applyFont="1" applyFill="1" applyBorder="1" applyAlignment="1">
      <alignment horizontal="center"/>
    </xf>
    <xf numFmtId="164" fontId="11" fillId="0" borderId="20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22" fillId="0" borderId="0" xfId="0" quotePrefix="1" applyFont="1" applyFill="1"/>
    <xf numFmtId="0" fontId="14" fillId="0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" fillId="6" borderId="7" xfId="0" applyFont="1" applyFill="1" applyBorder="1"/>
    <xf numFmtId="0" fontId="17" fillId="6" borderId="7" xfId="0" applyFont="1" applyFill="1" applyBorder="1"/>
    <xf numFmtId="0" fontId="7" fillId="0" borderId="2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6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29" xfId="0" applyFont="1" applyBorder="1" applyAlignment="1">
      <alignment vertical="center"/>
    </xf>
    <xf numFmtId="0" fontId="6" fillId="0" borderId="31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7" fillId="2" borderId="21" xfId="0" quotePrefix="1" applyFont="1" applyFill="1" applyBorder="1" applyAlignment="1">
      <alignment horizontal="center"/>
    </xf>
    <xf numFmtId="0" fontId="5" fillId="0" borderId="18" xfId="0" quotePrefix="1" applyFont="1" applyBorder="1" applyAlignment="1">
      <alignment horizontal="center"/>
    </xf>
    <xf numFmtId="0" fontId="24" fillId="6" borderId="19" xfId="0" applyFont="1" applyFill="1" applyBorder="1"/>
    <xf numFmtId="0" fontId="8" fillId="0" borderId="20" xfId="0" quotePrefix="1" applyFont="1" applyFill="1" applyBorder="1" applyAlignment="1">
      <alignment horizontal="center"/>
    </xf>
    <xf numFmtId="0" fontId="7" fillId="0" borderId="20" xfId="0" quotePrefix="1" applyFont="1" applyFill="1" applyBorder="1" applyAlignment="1">
      <alignment horizontal="center"/>
    </xf>
    <xf numFmtId="0" fontId="7" fillId="0" borderId="22" xfId="0" quotePrefix="1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166" fontId="36" fillId="0" borderId="20" xfId="3" quotePrefix="1" applyNumberFormat="1" applyFont="1" applyBorder="1" applyAlignment="1">
      <alignment horizontal="center" vertical="center"/>
    </xf>
    <xf numFmtId="165" fontId="36" fillId="0" borderId="20" xfId="3" applyFont="1" applyBorder="1" applyAlignment="1">
      <alignment vertical="center"/>
    </xf>
    <xf numFmtId="166" fontId="36" fillId="0" borderId="33" xfId="3" quotePrefix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19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166" fontId="36" fillId="0" borderId="29" xfId="3" quotePrefix="1" applyNumberFormat="1" applyFont="1" applyBorder="1" applyAlignment="1">
      <alignment horizontal="center" vertical="center"/>
    </xf>
    <xf numFmtId="165" fontId="36" fillId="0" borderId="29" xfId="3" applyFont="1" applyBorder="1" applyAlignment="1">
      <alignment vertical="center"/>
    </xf>
    <xf numFmtId="166" fontId="36" fillId="0" borderId="30" xfId="3" quotePrefix="1" applyNumberFormat="1" applyFont="1" applyBorder="1" applyAlignment="1">
      <alignment horizontal="center" vertical="center"/>
    </xf>
    <xf numFmtId="166" fontId="36" fillId="0" borderId="2" xfId="3" quotePrefix="1" applyNumberFormat="1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166" fontId="36" fillId="0" borderId="4" xfId="3" quotePrefix="1" applyNumberFormat="1" applyFont="1" applyBorder="1" applyAlignment="1">
      <alignment horizontal="center" vertical="center"/>
    </xf>
    <xf numFmtId="165" fontId="36" fillId="0" borderId="2" xfId="3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166" fontId="36" fillId="0" borderId="24" xfId="3" quotePrefix="1" applyNumberFormat="1" applyFont="1" applyBorder="1" applyAlignment="1">
      <alignment horizontal="center" vertical="center"/>
    </xf>
    <xf numFmtId="165" fontId="36" fillId="0" borderId="24" xfId="3" applyFont="1" applyBorder="1" applyAlignment="1">
      <alignment vertical="center"/>
    </xf>
    <xf numFmtId="166" fontId="36" fillId="0" borderId="32" xfId="3" quotePrefix="1" applyNumberFormat="1" applyFont="1" applyBorder="1" applyAlignment="1">
      <alignment horizontal="center" vertical="center"/>
    </xf>
    <xf numFmtId="0" fontId="34" fillId="10" borderId="1" xfId="0" applyFont="1" applyFill="1" applyBorder="1" applyAlignment="1">
      <alignment horizontal="center" vertical="center"/>
    </xf>
    <xf numFmtId="0" fontId="20" fillId="0" borderId="28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0" fillId="0" borderId="0" xfId="0" applyAlignment="1">
      <alignment vertical="center"/>
    </xf>
    <xf numFmtId="0" fontId="34" fillId="11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67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center" vertical="center"/>
    </xf>
    <xf numFmtId="165" fontId="38" fillId="6" borderId="2" xfId="3" applyFont="1" applyFill="1" applyBorder="1" applyAlignment="1">
      <alignment vertical="center"/>
    </xf>
    <xf numFmtId="0" fontId="39" fillId="6" borderId="24" xfId="0" applyFont="1" applyFill="1" applyBorder="1" applyAlignment="1">
      <alignment vertical="center"/>
    </xf>
    <xf numFmtId="20" fontId="20" fillId="6" borderId="12" xfId="0" applyNumberFormat="1" applyFont="1" applyFill="1" applyBorder="1" applyAlignment="1">
      <alignment horizontal="center" vertical="center"/>
    </xf>
    <xf numFmtId="20" fontId="20" fillId="6" borderId="27" xfId="0" applyNumberFormat="1" applyFont="1" applyFill="1" applyBorder="1" applyAlignment="1">
      <alignment horizontal="center" vertical="center"/>
    </xf>
    <xf numFmtId="0" fontId="5" fillId="0" borderId="36" xfId="0" quotePrefix="1" applyFont="1" applyBorder="1" applyAlignment="1">
      <alignment horizontal="center"/>
    </xf>
    <xf numFmtId="0" fontId="4" fillId="6" borderId="21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20" fontId="20" fillId="6" borderId="34" xfId="0" applyNumberFormat="1" applyFont="1" applyFill="1" applyBorder="1" applyAlignment="1">
      <alignment horizontal="center" vertical="center"/>
    </xf>
    <xf numFmtId="20" fontId="20" fillId="6" borderId="8" xfId="0" applyNumberFormat="1" applyFont="1" applyFill="1" applyBorder="1" applyAlignment="1">
      <alignment horizontal="center" vertical="center"/>
    </xf>
    <xf numFmtId="20" fontId="20" fillId="6" borderId="9" xfId="0" applyNumberFormat="1" applyFont="1" applyFill="1" applyBorder="1" applyAlignment="1">
      <alignment horizontal="center" vertical="center"/>
    </xf>
    <xf numFmtId="0" fontId="24" fillId="6" borderId="31" xfId="0" applyFont="1" applyFill="1" applyBorder="1"/>
    <xf numFmtId="0" fontId="8" fillId="0" borderId="24" xfId="0" quotePrefix="1" applyFont="1" applyFill="1" applyBorder="1" applyAlignment="1">
      <alignment horizontal="center"/>
    </xf>
    <xf numFmtId="0" fontId="7" fillId="0" borderId="24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2" borderId="13" xfId="0" quotePrefix="1" applyFont="1" applyFill="1" applyBorder="1" applyAlignment="1">
      <alignment horizontal="center"/>
    </xf>
    <xf numFmtId="20" fontId="20" fillId="6" borderId="13" xfId="0" applyNumberFormat="1" applyFont="1" applyFill="1" applyBorder="1" applyAlignment="1">
      <alignment horizontal="center" vertical="center"/>
    </xf>
    <xf numFmtId="20" fontId="20" fillId="6" borderId="38" xfId="0" applyNumberFormat="1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7" fillId="5" borderId="6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8" fillId="5" borderId="6" xfId="0" applyFont="1" applyFill="1" applyBorder="1" applyAlignment="1">
      <alignment horizontal="center"/>
    </xf>
    <xf numFmtId="0" fontId="18" fillId="5" borderId="10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4" fillId="9" borderId="6" xfId="0" applyFont="1" applyFill="1" applyBorder="1" applyAlignment="1">
      <alignment horizontal="center" vertical="center"/>
    </xf>
    <xf numFmtId="0" fontId="34" fillId="9" borderId="10" xfId="0" applyFont="1" applyFill="1" applyBorder="1" applyAlignment="1">
      <alignment horizontal="center" vertical="center"/>
    </xf>
    <xf numFmtId="0" fontId="34" fillId="9" borderId="7" xfId="0" applyFont="1" applyFill="1" applyBorder="1" applyAlignment="1">
      <alignment horizontal="center" vertical="center"/>
    </xf>
    <xf numFmtId="0" fontId="34" fillId="9" borderId="11" xfId="0" applyFont="1" applyFill="1" applyBorder="1" applyAlignment="1">
      <alignment horizontal="center" vertical="center"/>
    </xf>
    <xf numFmtId="0" fontId="34" fillId="9" borderId="15" xfId="0" applyFont="1" applyFill="1" applyBorder="1" applyAlignment="1">
      <alignment horizontal="center" vertical="center"/>
    </xf>
    <xf numFmtId="0" fontId="33" fillId="8" borderId="6" xfId="0" applyFont="1" applyFill="1" applyBorder="1" applyAlignment="1">
      <alignment horizontal="center" vertical="center"/>
    </xf>
    <xf numFmtId="0" fontId="33" fillId="8" borderId="10" xfId="0" applyFont="1" applyFill="1" applyBorder="1" applyAlignment="1">
      <alignment horizontal="center" vertical="center"/>
    </xf>
    <xf numFmtId="0" fontId="33" fillId="8" borderId="7" xfId="0" applyFont="1" applyFill="1" applyBorder="1" applyAlignment="1">
      <alignment horizontal="center" vertical="center"/>
    </xf>
    <xf numFmtId="0" fontId="28" fillId="7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8" borderId="11" xfId="0" applyFont="1" applyFill="1" applyBorder="1" applyAlignment="1">
      <alignment horizontal="center" vertical="center"/>
    </xf>
    <xf numFmtId="0" fontId="33" fillId="8" borderId="15" xfId="0" applyFont="1" applyFill="1" applyBorder="1" applyAlignment="1">
      <alignment horizontal="center" vertic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1118150</xdr:colOff>
      <xdr:row>0</xdr:row>
      <xdr:rowOff>0</xdr:rowOff>
    </xdr:from>
    <xdr:to>
      <xdr:col>7</xdr:col>
      <xdr:colOff>318049</xdr:colOff>
      <xdr:row>3</xdr:row>
      <xdr:rowOff>47448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C9BEA1-5606-4251-B830-009512760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9346" y="0"/>
          <a:ext cx="723899" cy="7431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144963</xdr:colOff>
      <xdr:row>3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E13A796-7220-45DF-89F2-C3F815B8F3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4441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21"/>
  <sheetViews>
    <sheetView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6" bestFit="1" customWidth="1"/>
    <col min="3" max="3" width="12" style="6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7"/>
    <col min="12" max="16384" width="11.42578125" style="1"/>
  </cols>
  <sheetData>
    <row r="1" spans="1:11" ht="30.75">
      <c r="A1" s="129" t="s">
        <v>90</v>
      </c>
      <c r="B1" s="129"/>
      <c r="C1" s="129"/>
      <c r="D1" s="129"/>
      <c r="E1" s="129"/>
      <c r="F1" s="129"/>
      <c r="G1" s="129"/>
      <c r="H1" s="129"/>
    </row>
    <row r="2" spans="1:11" ht="23.25">
      <c r="A2" s="133" t="s">
        <v>91</v>
      </c>
      <c r="B2" s="133"/>
      <c r="C2" s="133"/>
      <c r="D2" s="133"/>
      <c r="E2" s="133"/>
      <c r="F2" s="133"/>
      <c r="G2" s="133"/>
      <c r="H2" s="133"/>
    </row>
    <row r="3" spans="1:11" ht="19.5">
      <c r="A3" s="130" t="s">
        <v>7</v>
      </c>
      <c r="B3" s="130"/>
      <c r="C3" s="130"/>
      <c r="D3" s="130"/>
      <c r="E3" s="130"/>
      <c r="F3" s="130"/>
      <c r="G3" s="130"/>
      <c r="H3" s="130"/>
    </row>
    <row r="4" spans="1:11" ht="26.25">
      <c r="A4" s="131" t="s">
        <v>92</v>
      </c>
      <c r="B4" s="131"/>
      <c r="C4" s="131"/>
      <c r="D4" s="131"/>
      <c r="E4" s="131"/>
      <c r="F4" s="131"/>
      <c r="G4" s="131"/>
      <c r="H4" s="131"/>
    </row>
    <row r="5" spans="1:11" ht="19.5">
      <c r="A5" s="132" t="s">
        <v>16</v>
      </c>
      <c r="B5" s="132"/>
      <c r="C5" s="132"/>
      <c r="D5" s="132"/>
      <c r="E5" s="132"/>
      <c r="F5" s="132"/>
      <c r="G5" s="132"/>
      <c r="H5" s="132"/>
    </row>
    <row r="6" spans="1:11" ht="19.5">
      <c r="A6" s="125" t="s">
        <v>93</v>
      </c>
      <c r="B6" s="125"/>
      <c r="C6" s="125"/>
      <c r="D6" s="125"/>
      <c r="E6" s="125"/>
      <c r="F6" s="125"/>
      <c r="G6" s="125"/>
      <c r="H6" s="125"/>
    </row>
    <row r="7" spans="1:11" ht="19.5" thickBot="1">
      <c r="A7" s="2"/>
    </row>
    <row r="8" spans="1:11" ht="20.25" thickBot="1">
      <c r="A8" s="126" t="s">
        <v>18</v>
      </c>
      <c r="B8" s="127"/>
      <c r="C8" s="127"/>
      <c r="D8" s="127"/>
      <c r="E8" s="127"/>
      <c r="F8" s="127"/>
      <c r="G8" s="127"/>
      <c r="H8" s="128"/>
    </row>
    <row r="9" spans="1:11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2" t="s">
        <v>3</v>
      </c>
      <c r="G9" s="11" t="s">
        <v>4</v>
      </c>
      <c r="H9" s="13" t="s">
        <v>5</v>
      </c>
      <c r="I9" s="1"/>
      <c r="K9" s="40" t="s">
        <v>17</v>
      </c>
    </row>
    <row r="10" spans="1:11" ht="20.25" thickBot="1">
      <c r="A10" s="28" t="s">
        <v>52</v>
      </c>
      <c r="B10" s="29" t="s">
        <v>80</v>
      </c>
      <c r="C10" s="30">
        <v>38833</v>
      </c>
      <c r="D10" s="31">
        <v>1</v>
      </c>
      <c r="E10" s="32">
        <v>35</v>
      </c>
      <c r="F10" s="33">
        <v>38</v>
      </c>
      <c r="G10" s="109">
        <f>SUM(E10:F10)</f>
        <v>73</v>
      </c>
      <c r="H10" s="35">
        <f>SUM(G10-D10)</f>
        <v>72</v>
      </c>
      <c r="I10" s="42" t="s">
        <v>11</v>
      </c>
      <c r="K10" s="15">
        <f t="shared" ref="K10:K13" si="0">(F10-D10*0.5)</f>
        <v>37.5</v>
      </c>
    </row>
    <row r="11" spans="1:11" ht="20.25" thickBot="1">
      <c r="A11" s="28" t="s">
        <v>53</v>
      </c>
      <c r="B11" s="29" t="s">
        <v>79</v>
      </c>
      <c r="C11" s="30">
        <v>36626</v>
      </c>
      <c r="D11" s="31">
        <v>-3</v>
      </c>
      <c r="E11" s="32">
        <v>39</v>
      </c>
      <c r="F11" s="33">
        <v>42</v>
      </c>
      <c r="G11" s="34">
        <f>SUM(E11:F11)</f>
        <v>81</v>
      </c>
      <c r="H11" s="35">
        <f>SUM(G11-D11)</f>
        <v>84</v>
      </c>
      <c r="K11" s="15">
        <f t="shared" si="0"/>
        <v>43.5</v>
      </c>
    </row>
    <row r="12" spans="1:11" ht="20.25" thickBot="1">
      <c r="A12" s="28" t="s">
        <v>45</v>
      </c>
      <c r="B12" s="29" t="s">
        <v>82</v>
      </c>
      <c r="C12" s="30">
        <v>38291</v>
      </c>
      <c r="D12" s="31">
        <v>6</v>
      </c>
      <c r="E12" s="32">
        <v>40</v>
      </c>
      <c r="F12" s="33">
        <v>42</v>
      </c>
      <c r="G12" s="34">
        <f>SUM(E12:F12)</f>
        <v>82</v>
      </c>
      <c r="H12" s="110">
        <f>SUM(G12-D12)</f>
        <v>76</v>
      </c>
      <c r="I12" s="43" t="s">
        <v>13</v>
      </c>
      <c r="K12" s="15">
        <f t="shared" si="0"/>
        <v>39</v>
      </c>
    </row>
    <row r="13" spans="1:11" ht="19.5">
      <c r="A13" s="28" t="s">
        <v>47</v>
      </c>
      <c r="B13" s="29" t="s">
        <v>82</v>
      </c>
      <c r="C13" s="30">
        <v>37278</v>
      </c>
      <c r="D13" s="31">
        <v>2</v>
      </c>
      <c r="E13" s="32">
        <v>45</v>
      </c>
      <c r="F13" s="33">
        <v>44</v>
      </c>
      <c r="G13" s="34">
        <f>SUM(E13:F13)</f>
        <v>89</v>
      </c>
      <c r="H13" s="35">
        <f>SUM(G13-D13)</f>
        <v>87</v>
      </c>
      <c r="K13" s="15">
        <f t="shared" si="0"/>
        <v>43</v>
      </c>
    </row>
    <row r="14" spans="1:11" ht="20.25" thickBot="1">
      <c r="A14" s="114" t="s">
        <v>50</v>
      </c>
      <c r="B14" s="58" t="s">
        <v>81</v>
      </c>
      <c r="C14" s="59">
        <v>37079</v>
      </c>
      <c r="D14" s="115" t="s">
        <v>9</v>
      </c>
      <c r="E14" s="116" t="s">
        <v>9</v>
      </c>
      <c r="F14" s="117" t="s">
        <v>9</v>
      </c>
      <c r="G14" s="118" t="s">
        <v>9</v>
      </c>
      <c r="H14" s="108" t="s">
        <v>9</v>
      </c>
      <c r="K14" s="1"/>
    </row>
    <row r="15" spans="1:11" ht="19.5" thickBot="1">
      <c r="B15" s="1"/>
      <c r="C15" s="1"/>
      <c r="D15" s="1"/>
      <c r="E15" s="1"/>
      <c r="F15" s="1"/>
      <c r="G15" s="1"/>
      <c r="H15" s="1"/>
    </row>
    <row r="16" spans="1:11" ht="20.25" thickBot="1">
      <c r="A16" s="122" t="s">
        <v>109</v>
      </c>
      <c r="B16" s="123"/>
      <c r="C16" s="123"/>
      <c r="D16" s="123"/>
      <c r="E16" s="123"/>
      <c r="F16" s="123"/>
      <c r="G16" s="123"/>
      <c r="H16" s="124"/>
    </row>
    <row r="17" spans="1:11" ht="20.25" thickBot="1">
      <c r="A17" s="4" t="s">
        <v>6</v>
      </c>
      <c r="B17" s="5" t="s">
        <v>8</v>
      </c>
      <c r="C17" s="5" t="s">
        <v>15</v>
      </c>
      <c r="D17" s="4" t="s">
        <v>1</v>
      </c>
      <c r="E17" s="4" t="s">
        <v>2</v>
      </c>
      <c r="F17" s="12" t="s">
        <v>3</v>
      </c>
      <c r="G17" s="11" t="s">
        <v>4</v>
      </c>
      <c r="H17" s="13" t="s">
        <v>5</v>
      </c>
      <c r="K17" s="40" t="s">
        <v>17</v>
      </c>
    </row>
    <row r="18" spans="1:11" ht="20.25" thickBot="1">
      <c r="A18" s="28" t="s">
        <v>54</v>
      </c>
      <c r="B18" s="29" t="s">
        <v>80</v>
      </c>
      <c r="C18" s="30">
        <v>39932</v>
      </c>
      <c r="D18" s="31">
        <v>4</v>
      </c>
      <c r="E18" s="32">
        <v>38</v>
      </c>
      <c r="F18" s="33">
        <v>42</v>
      </c>
      <c r="G18" s="34">
        <f>SUM(E18:F18)</f>
        <v>80</v>
      </c>
      <c r="H18" s="35">
        <f>SUM(G18-D18)</f>
        <v>76</v>
      </c>
      <c r="I18" s="16" t="s">
        <v>11</v>
      </c>
      <c r="K18" s="15">
        <f t="shared" ref="K18:K21" si="1">(F18-D18*0.5)</f>
        <v>40</v>
      </c>
    </row>
    <row r="19" spans="1:11" ht="19.5">
      <c r="A19" s="28" t="s">
        <v>76</v>
      </c>
      <c r="B19" s="29" t="s">
        <v>81</v>
      </c>
      <c r="C19" s="30">
        <v>39177</v>
      </c>
      <c r="D19" s="31">
        <v>6</v>
      </c>
      <c r="E19" s="32">
        <v>44</v>
      </c>
      <c r="F19" s="33">
        <v>44</v>
      </c>
      <c r="G19" s="34">
        <f>SUM(E19:F19)</f>
        <v>88</v>
      </c>
      <c r="H19" s="35">
        <f>SUM(G19-D19)</f>
        <v>82</v>
      </c>
      <c r="K19" s="15">
        <f t="shared" si="1"/>
        <v>41</v>
      </c>
    </row>
    <row r="20" spans="1:11" ht="20.25" thickBot="1">
      <c r="A20" s="28" t="s">
        <v>55</v>
      </c>
      <c r="B20" s="29" t="s">
        <v>80</v>
      </c>
      <c r="C20" s="30">
        <v>39358</v>
      </c>
      <c r="D20" s="31">
        <v>15</v>
      </c>
      <c r="E20" s="32">
        <v>46</v>
      </c>
      <c r="F20" s="33">
        <v>45</v>
      </c>
      <c r="G20" s="34">
        <f>SUM(E20:F20)</f>
        <v>91</v>
      </c>
      <c r="H20" s="35">
        <f>SUM(G20-D20)</f>
        <v>76</v>
      </c>
      <c r="K20" s="15">
        <f t="shared" si="1"/>
        <v>37.5</v>
      </c>
    </row>
    <row r="21" spans="1:11" ht="20.25" thickBot="1">
      <c r="A21" s="57" t="s">
        <v>75</v>
      </c>
      <c r="B21" s="58" t="s">
        <v>83</v>
      </c>
      <c r="C21" s="59">
        <v>39853</v>
      </c>
      <c r="D21" s="60">
        <v>54</v>
      </c>
      <c r="E21" s="44">
        <v>63</v>
      </c>
      <c r="F21" s="61">
        <v>60</v>
      </c>
      <c r="G21" s="62">
        <f>SUM(E21:F21)</f>
        <v>123</v>
      </c>
      <c r="H21" s="63">
        <f>SUM(G21-D21)</f>
        <v>69</v>
      </c>
      <c r="I21" s="20" t="s">
        <v>13</v>
      </c>
      <c r="K21" s="15">
        <f t="shared" si="1"/>
        <v>33</v>
      </c>
    </row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16:H16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6" bestFit="1" customWidth="1"/>
    <col min="3" max="3" width="12" style="6" bestFit="1" customWidth="1"/>
    <col min="4" max="8" width="6.7109375" style="2" customWidth="1"/>
    <col min="9" max="9" width="10.85546875" style="1" bestFit="1" customWidth="1"/>
    <col min="10" max="10" width="11.42578125" style="1"/>
    <col min="11" max="11" width="11.42578125" style="7"/>
    <col min="12" max="12" width="3.7109375" style="1" customWidth="1"/>
    <col min="13" max="16384" width="11.42578125" style="1"/>
  </cols>
  <sheetData>
    <row r="1" spans="1:11" ht="30.75">
      <c r="A1" s="129" t="str">
        <f>JUV!A1</f>
        <v>CARILO</v>
      </c>
      <c r="B1" s="129"/>
      <c r="C1" s="129"/>
      <c r="D1" s="129"/>
      <c r="E1" s="129"/>
      <c r="F1" s="129"/>
      <c r="G1" s="129"/>
      <c r="H1" s="129"/>
    </row>
    <row r="2" spans="1:11" ht="23.25">
      <c r="A2" s="134" t="str">
        <f>JUV!A2</f>
        <v>GOLF</v>
      </c>
      <c r="B2" s="134"/>
      <c r="C2" s="134"/>
      <c r="D2" s="134"/>
      <c r="E2" s="134"/>
      <c r="F2" s="134"/>
      <c r="G2" s="134"/>
      <c r="H2" s="134"/>
    </row>
    <row r="3" spans="1:11" ht="19.5">
      <c r="A3" s="130" t="s">
        <v>7</v>
      </c>
      <c r="B3" s="130"/>
      <c r="C3" s="130"/>
      <c r="D3" s="130"/>
      <c r="E3" s="130"/>
      <c r="F3" s="130"/>
      <c r="G3" s="130"/>
      <c r="H3" s="130"/>
    </row>
    <row r="4" spans="1:11" ht="26.25">
      <c r="A4" s="131" t="str">
        <f>JUV!A4</f>
        <v>5° FECHA DEL RANKING</v>
      </c>
      <c r="B4" s="131"/>
      <c r="C4" s="131"/>
      <c r="D4" s="131"/>
      <c r="E4" s="131"/>
      <c r="F4" s="131"/>
      <c r="G4" s="131"/>
      <c r="H4" s="131"/>
    </row>
    <row r="5" spans="1:11" ht="19.5">
      <c r="A5" s="132" t="str">
        <f>JUV!A5</f>
        <v>DOS VUELTAS DE 9 HOYOS MEDAL PLAY</v>
      </c>
      <c r="B5" s="132"/>
      <c r="C5" s="132"/>
      <c r="D5" s="132"/>
      <c r="E5" s="132"/>
      <c r="F5" s="132"/>
      <c r="G5" s="132"/>
      <c r="H5" s="132"/>
    </row>
    <row r="6" spans="1:11" ht="19.5">
      <c r="A6" s="125" t="str">
        <f>JUV!A6</f>
        <v>DOMINGO 04 DE MAYO DE 2025</v>
      </c>
      <c r="B6" s="125"/>
      <c r="C6" s="125"/>
      <c r="D6" s="125"/>
      <c r="E6" s="125"/>
      <c r="F6" s="125"/>
      <c r="G6" s="125"/>
      <c r="H6" s="125"/>
    </row>
    <row r="7" spans="1:11" ht="19.5" thickBot="1">
      <c r="A7" s="2"/>
    </row>
    <row r="8" spans="1:11" ht="20.25" thickBot="1">
      <c r="A8" s="126" t="s">
        <v>69</v>
      </c>
      <c r="B8" s="127"/>
      <c r="C8" s="127"/>
      <c r="D8" s="127"/>
      <c r="E8" s="127"/>
      <c r="F8" s="127"/>
      <c r="G8" s="127"/>
      <c r="H8" s="128"/>
    </row>
    <row r="9" spans="1:11" s="3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2" t="s">
        <v>3</v>
      </c>
      <c r="G9" s="11" t="s">
        <v>4</v>
      </c>
      <c r="H9" s="13" t="s">
        <v>5</v>
      </c>
      <c r="I9" s="36"/>
      <c r="K9" s="40" t="s">
        <v>17</v>
      </c>
    </row>
    <row r="10" spans="1:11" ht="20.25" thickBot="1">
      <c r="A10" s="28" t="s">
        <v>49</v>
      </c>
      <c r="B10" s="29" t="s">
        <v>80</v>
      </c>
      <c r="C10" s="30">
        <v>39770</v>
      </c>
      <c r="D10" s="31">
        <v>1</v>
      </c>
      <c r="E10" s="32">
        <v>42</v>
      </c>
      <c r="F10" s="33">
        <v>35</v>
      </c>
      <c r="G10" s="121">
        <f t="shared" ref="G10:G22" si="0">SUM(E10:F10)</f>
        <v>77</v>
      </c>
      <c r="H10" s="35">
        <f t="shared" ref="H10:H22" si="1">SUM(G10-D10)</f>
        <v>76</v>
      </c>
      <c r="I10" s="16" t="s">
        <v>11</v>
      </c>
      <c r="K10" s="15">
        <f t="shared" ref="K10:K22" si="2">(F10-D10*0.5)</f>
        <v>34.5</v>
      </c>
    </row>
    <row r="11" spans="1:11" ht="20.25" thickBot="1">
      <c r="A11" s="28" t="s">
        <v>94</v>
      </c>
      <c r="B11" s="29" t="s">
        <v>82</v>
      </c>
      <c r="C11" s="30">
        <v>39105</v>
      </c>
      <c r="D11" s="31">
        <v>0</v>
      </c>
      <c r="E11" s="32">
        <v>43</v>
      </c>
      <c r="F11" s="33">
        <v>35</v>
      </c>
      <c r="G11" s="121">
        <f t="shared" si="0"/>
        <v>78</v>
      </c>
      <c r="H11" s="35">
        <f t="shared" si="1"/>
        <v>78</v>
      </c>
      <c r="I11" s="16" t="s">
        <v>12</v>
      </c>
      <c r="K11" s="15">
        <f t="shared" si="2"/>
        <v>35</v>
      </c>
    </row>
    <row r="12" spans="1:11" ht="19.5">
      <c r="A12" s="28" t="s">
        <v>46</v>
      </c>
      <c r="B12" s="29" t="s">
        <v>79</v>
      </c>
      <c r="C12" s="30">
        <v>39699</v>
      </c>
      <c r="D12" s="31">
        <v>2</v>
      </c>
      <c r="E12" s="32">
        <v>41</v>
      </c>
      <c r="F12" s="33">
        <v>39</v>
      </c>
      <c r="G12" s="34">
        <f t="shared" si="0"/>
        <v>80</v>
      </c>
      <c r="H12" s="35">
        <f t="shared" si="1"/>
        <v>78</v>
      </c>
      <c r="K12" s="15">
        <f t="shared" si="2"/>
        <v>38</v>
      </c>
    </row>
    <row r="13" spans="1:11" ht="20.25" thickBot="1">
      <c r="A13" s="28" t="s">
        <v>48</v>
      </c>
      <c r="B13" s="29" t="s">
        <v>83</v>
      </c>
      <c r="C13" s="30">
        <v>39213</v>
      </c>
      <c r="D13" s="31">
        <v>3</v>
      </c>
      <c r="E13" s="32">
        <v>41</v>
      </c>
      <c r="F13" s="33">
        <v>39</v>
      </c>
      <c r="G13" s="34">
        <f t="shared" si="0"/>
        <v>80</v>
      </c>
      <c r="H13" s="35">
        <f t="shared" si="1"/>
        <v>77</v>
      </c>
      <c r="K13" s="15">
        <f t="shared" si="2"/>
        <v>37.5</v>
      </c>
    </row>
    <row r="14" spans="1:11" ht="20.25" thickBot="1">
      <c r="A14" s="28" t="s">
        <v>44</v>
      </c>
      <c r="B14" s="29" t="s">
        <v>79</v>
      </c>
      <c r="C14" s="30">
        <v>39791</v>
      </c>
      <c r="D14" s="31">
        <v>6</v>
      </c>
      <c r="E14" s="32">
        <v>40</v>
      </c>
      <c r="F14" s="33">
        <v>41</v>
      </c>
      <c r="G14" s="34">
        <f t="shared" si="0"/>
        <v>81</v>
      </c>
      <c r="H14" s="110">
        <f t="shared" si="1"/>
        <v>75</v>
      </c>
      <c r="I14" s="20" t="s">
        <v>14</v>
      </c>
      <c r="K14" s="15">
        <f t="shared" si="2"/>
        <v>38</v>
      </c>
    </row>
    <row r="15" spans="1:11" ht="19.5">
      <c r="A15" s="28" t="s">
        <v>51</v>
      </c>
      <c r="B15" s="29" t="s">
        <v>79</v>
      </c>
      <c r="C15" s="30">
        <v>40163</v>
      </c>
      <c r="D15" s="31">
        <v>1</v>
      </c>
      <c r="E15" s="32">
        <v>41</v>
      </c>
      <c r="F15" s="33">
        <v>41</v>
      </c>
      <c r="G15" s="34">
        <f t="shared" si="0"/>
        <v>82</v>
      </c>
      <c r="H15" s="35">
        <f t="shared" si="1"/>
        <v>81</v>
      </c>
      <c r="K15" s="15">
        <f t="shared" si="2"/>
        <v>40.5</v>
      </c>
    </row>
    <row r="16" spans="1:11" ht="19.5">
      <c r="A16" s="28" t="s">
        <v>43</v>
      </c>
      <c r="B16" s="29" t="s">
        <v>84</v>
      </c>
      <c r="C16" s="30">
        <v>40007</v>
      </c>
      <c r="D16" s="31">
        <v>6</v>
      </c>
      <c r="E16" s="32">
        <v>40</v>
      </c>
      <c r="F16" s="33">
        <v>43</v>
      </c>
      <c r="G16" s="34">
        <f t="shared" si="0"/>
        <v>83</v>
      </c>
      <c r="H16" s="35">
        <f t="shared" si="1"/>
        <v>77</v>
      </c>
      <c r="K16" s="15">
        <f t="shared" si="2"/>
        <v>40</v>
      </c>
    </row>
    <row r="17" spans="1:11" ht="19.5">
      <c r="A17" s="28" t="s">
        <v>42</v>
      </c>
      <c r="B17" s="29" t="s">
        <v>81</v>
      </c>
      <c r="C17" s="30">
        <v>40175</v>
      </c>
      <c r="D17" s="31">
        <v>7</v>
      </c>
      <c r="E17" s="32">
        <v>43</v>
      </c>
      <c r="F17" s="33">
        <v>43</v>
      </c>
      <c r="G17" s="34">
        <f t="shared" si="0"/>
        <v>86</v>
      </c>
      <c r="H17" s="35">
        <f t="shared" si="1"/>
        <v>79</v>
      </c>
      <c r="K17" s="15">
        <f t="shared" si="2"/>
        <v>39.5</v>
      </c>
    </row>
    <row r="18" spans="1:11" ht="20.25" thickBot="1">
      <c r="A18" s="28" t="s">
        <v>95</v>
      </c>
      <c r="B18" s="29" t="s">
        <v>79</v>
      </c>
      <c r="C18" s="30">
        <v>39774</v>
      </c>
      <c r="D18" s="31">
        <v>15</v>
      </c>
      <c r="E18" s="32">
        <v>46</v>
      </c>
      <c r="F18" s="33">
        <v>46</v>
      </c>
      <c r="G18" s="34">
        <f t="shared" si="0"/>
        <v>92</v>
      </c>
      <c r="H18" s="35">
        <f t="shared" si="1"/>
        <v>77</v>
      </c>
      <c r="K18" s="15">
        <f t="shared" si="2"/>
        <v>38.5</v>
      </c>
    </row>
    <row r="19" spans="1:11" ht="20.25" thickBot="1">
      <c r="A19" s="28" t="s">
        <v>73</v>
      </c>
      <c r="B19" s="29" t="s">
        <v>85</v>
      </c>
      <c r="C19" s="30">
        <v>39641</v>
      </c>
      <c r="D19" s="31">
        <v>25</v>
      </c>
      <c r="E19" s="32">
        <v>44</v>
      </c>
      <c r="F19" s="33">
        <v>50</v>
      </c>
      <c r="G19" s="34">
        <f t="shared" si="0"/>
        <v>94</v>
      </c>
      <c r="H19" s="110">
        <f t="shared" si="1"/>
        <v>69</v>
      </c>
      <c r="I19" s="20" t="s">
        <v>13</v>
      </c>
      <c r="K19" s="15">
        <f t="shared" si="2"/>
        <v>37.5</v>
      </c>
    </row>
    <row r="20" spans="1:11" ht="19.5">
      <c r="A20" s="28" t="s">
        <v>41</v>
      </c>
      <c r="B20" s="29" t="s">
        <v>86</v>
      </c>
      <c r="C20" s="30">
        <v>40142</v>
      </c>
      <c r="D20" s="31">
        <v>12</v>
      </c>
      <c r="E20" s="32">
        <v>51</v>
      </c>
      <c r="F20" s="33">
        <v>47</v>
      </c>
      <c r="G20" s="34">
        <f t="shared" si="0"/>
        <v>98</v>
      </c>
      <c r="H20" s="35">
        <f t="shared" si="1"/>
        <v>86</v>
      </c>
      <c r="K20" s="15">
        <f t="shared" si="2"/>
        <v>41</v>
      </c>
    </row>
    <row r="21" spans="1:11" ht="19.5">
      <c r="A21" s="28" t="s">
        <v>39</v>
      </c>
      <c r="B21" s="29" t="s">
        <v>87</v>
      </c>
      <c r="C21" s="30">
        <v>39643</v>
      </c>
      <c r="D21" s="31">
        <v>21</v>
      </c>
      <c r="E21" s="32">
        <v>47</v>
      </c>
      <c r="F21" s="33">
        <v>53</v>
      </c>
      <c r="G21" s="34">
        <f t="shared" si="0"/>
        <v>100</v>
      </c>
      <c r="H21" s="35">
        <f t="shared" si="1"/>
        <v>79</v>
      </c>
      <c r="K21" s="15">
        <f t="shared" si="2"/>
        <v>42.5</v>
      </c>
    </row>
    <row r="22" spans="1:11" ht="20.25" thickBot="1">
      <c r="A22" s="57" t="s">
        <v>40</v>
      </c>
      <c r="B22" s="58" t="s">
        <v>85</v>
      </c>
      <c r="C22" s="59">
        <v>39442</v>
      </c>
      <c r="D22" s="60">
        <v>19</v>
      </c>
      <c r="E22" s="44">
        <v>49</v>
      </c>
      <c r="F22" s="61">
        <v>52</v>
      </c>
      <c r="G22" s="62">
        <f t="shared" si="0"/>
        <v>101</v>
      </c>
      <c r="H22" s="63">
        <f t="shared" si="1"/>
        <v>82</v>
      </c>
      <c r="K22" s="15">
        <f t="shared" si="2"/>
        <v>42.5</v>
      </c>
    </row>
  </sheetData>
  <sortState xmlns:xlrd2="http://schemas.microsoft.com/office/spreadsheetml/2017/richdata2" ref="A10:H22">
    <sortCondition ref="G10:G22"/>
    <sortCondition ref="F10:F22"/>
    <sortCondition ref="E10:E22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2"/>
  <sheetViews>
    <sheetView zoomScale="70" zoomScaleNormal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6" bestFit="1" customWidth="1"/>
    <col min="3" max="3" width="12.42578125" style="6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29" t="str">
        <f>JUV!A1</f>
        <v>CARILO</v>
      </c>
      <c r="B1" s="129"/>
      <c r="C1" s="129"/>
      <c r="D1" s="129"/>
      <c r="E1" s="129"/>
      <c r="F1" s="129"/>
      <c r="G1" s="129"/>
      <c r="H1" s="129"/>
    </row>
    <row r="2" spans="1:11" ht="23.25">
      <c r="A2" s="134" t="str">
        <f>JUV!A2</f>
        <v>GOLF</v>
      </c>
      <c r="B2" s="134"/>
      <c r="C2" s="134"/>
      <c r="D2" s="134"/>
      <c r="E2" s="134"/>
      <c r="F2" s="134"/>
      <c r="G2" s="134"/>
      <c r="H2" s="134"/>
    </row>
    <row r="3" spans="1:11" ht="19.5">
      <c r="A3" s="130" t="s">
        <v>7</v>
      </c>
      <c r="B3" s="130"/>
      <c r="C3" s="130"/>
      <c r="D3" s="130"/>
      <c r="E3" s="130"/>
      <c r="F3" s="130"/>
      <c r="G3" s="130"/>
      <c r="H3" s="130"/>
    </row>
    <row r="4" spans="1:11" ht="26.25">
      <c r="A4" s="131" t="str">
        <f>JUV!A4</f>
        <v>5° FECHA DEL RANKING</v>
      </c>
      <c r="B4" s="131"/>
      <c r="C4" s="131"/>
      <c r="D4" s="131"/>
      <c r="E4" s="131"/>
      <c r="F4" s="131"/>
      <c r="G4" s="131"/>
      <c r="H4" s="131"/>
    </row>
    <row r="5" spans="1:11" ht="19.5">
      <c r="A5" s="132" t="str">
        <f>JUV!A5</f>
        <v>DOS VUELTAS DE 9 HOYOS MEDAL PLAY</v>
      </c>
      <c r="B5" s="132"/>
      <c r="C5" s="132"/>
      <c r="D5" s="132"/>
      <c r="E5" s="132"/>
      <c r="F5" s="132"/>
      <c r="G5" s="132"/>
      <c r="H5" s="132"/>
    </row>
    <row r="6" spans="1:11" ht="20.25" thickBot="1">
      <c r="A6" s="125" t="str">
        <f>JUV!A6</f>
        <v>DOMINGO 04 DE MAYO DE 2025</v>
      </c>
      <c r="B6" s="125"/>
      <c r="C6" s="125"/>
      <c r="D6" s="125"/>
      <c r="E6" s="125"/>
      <c r="F6" s="125"/>
      <c r="G6" s="125"/>
      <c r="H6" s="125"/>
    </row>
    <row r="7" spans="1:11" ht="20.25" thickBot="1">
      <c r="A7" s="126" t="s">
        <v>88</v>
      </c>
      <c r="B7" s="127"/>
      <c r="C7" s="127"/>
      <c r="D7" s="127"/>
      <c r="E7" s="127"/>
      <c r="F7" s="127"/>
      <c r="G7" s="127"/>
      <c r="H7" s="128"/>
    </row>
    <row r="8" spans="1:11" s="3" customFormat="1" ht="20.25" thickBot="1">
      <c r="A8" s="4" t="s">
        <v>0</v>
      </c>
      <c r="B8" s="5" t="s">
        <v>8</v>
      </c>
      <c r="C8" s="5" t="s">
        <v>15</v>
      </c>
      <c r="D8" s="4" t="s">
        <v>1</v>
      </c>
      <c r="E8" s="4" t="s">
        <v>2</v>
      </c>
      <c r="F8" s="12" t="s">
        <v>3</v>
      </c>
      <c r="G8" s="11" t="s">
        <v>4</v>
      </c>
      <c r="H8" s="13" t="s">
        <v>5</v>
      </c>
      <c r="I8" s="46"/>
      <c r="K8" s="26" t="s">
        <v>17</v>
      </c>
    </row>
    <row r="9" spans="1:11" ht="20.25" thickBot="1">
      <c r="A9" s="28" t="s">
        <v>38</v>
      </c>
      <c r="B9" s="29" t="s">
        <v>85</v>
      </c>
      <c r="C9" s="30">
        <v>40437</v>
      </c>
      <c r="D9" s="31">
        <v>4</v>
      </c>
      <c r="E9" s="32">
        <v>41</v>
      </c>
      <c r="F9" s="33">
        <v>38</v>
      </c>
      <c r="G9" s="109">
        <f t="shared" ref="G9:G18" si="0">SUM(E9:F9)</f>
        <v>79</v>
      </c>
      <c r="H9" s="35">
        <f t="shared" ref="H9:H18" si="1">SUM(G9-D9)</f>
        <v>75</v>
      </c>
      <c r="I9" s="16" t="s">
        <v>11</v>
      </c>
      <c r="K9" s="15">
        <f t="shared" ref="K9:K18" si="2">(F9-D9*0.5)</f>
        <v>36</v>
      </c>
    </row>
    <row r="10" spans="1:11" ht="20.25" thickBot="1">
      <c r="A10" s="28" t="s">
        <v>37</v>
      </c>
      <c r="B10" s="29" t="s">
        <v>85</v>
      </c>
      <c r="C10" s="30">
        <v>40413</v>
      </c>
      <c r="D10" s="31">
        <v>9</v>
      </c>
      <c r="E10" s="32">
        <v>47</v>
      </c>
      <c r="F10" s="33">
        <v>39</v>
      </c>
      <c r="G10" s="109">
        <f t="shared" si="0"/>
        <v>86</v>
      </c>
      <c r="H10" s="35">
        <f t="shared" si="1"/>
        <v>77</v>
      </c>
      <c r="I10" s="16" t="s">
        <v>12</v>
      </c>
      <c r="K10" s="15">
        <f t="shared" si="2"/>
        <v>34.5</v>
      </c>
    </row>
    <row r="11" spans="1:11" ht="19.5">
      <c r="A11" s="28" t="s">
        <v>96</v>
      </c>
      <c r="B11" s="29" t="s">
        <v>79</v>
      </c>
      <c r="C11" s="30">
        <v>40766</v>
      </c>
      <c r="D11" s="31">
        <v>10</v>
      </c>
      <c r="E11" s="32">
        <v>45</v>
      </c>
      <c r="F11" s="33">
        <v>43</v>
      </c>
      <c r="G11" s="34">
        <f t="shared" si="0"/>
        <v>88</v>
      </c>
      <c r="H11" s="35">
        <f t="shared" si="1"/>
        <v>78</v>
      </c>
      <c r="K11" s="15">
        <f t="shared" si="2"/>
        <v>38</v>
      </c>
    </row>
    <row r="12" spans="1:11" ht="19.5">
      <c r="A12" s="28" t="s">
        <v>72</v>
      </c>
      <c r="B12" s="29" t="s">
        <v>79</v>
      </c>
      <c r="C12" s="30">
        <v>40484</v>
      </c>
      <c r="D12" s="31">
        <v>11</v>
      </c>
      <c r="E12" s="32">
        <v>44</v>
      </c>
      <c r="F12" s="33">
        <v>45</v>
      </c>
      <c r="G12" s="34">
        <f t="shared" si="0"/>
        <v>89</v>
      </c>
      <c r="H12" s="35">
        <f t="shared" si="1"/>
        <v>78</v>
      </c>
      <c r="K12" s="15">
        <f t="shared" si="2"/>
        <v>39.5</v>
      </c>
    </row>
    <row r="13" spans="1:11" ht="20.25" thickBot="1">
      <c r="A13" s="28" t="s">
        <v>36</v>
      </c>
      <c r="B13" s="29" t="s">
        <v>83</v>
      </c>
      <c r="C13" s="30">
        <v>40532</v>
      </c>
      <c r="D13" s="31">
        <v>12</v>
      </c>
      <c r="E13" s="32">
        <v>43</v>
      </c>
      <c r="F13" s="33">
        <v>46</v>
      </c>
      <c r="G13" s="34">
        <f t="shared" si="0"/>
        <v>89</v>
      </c>
      <c r="H13" s="35">
        <f t="shared" si="1"/>
        <v>77</v>
      </c>
      <c r="K13" s="15">
        <f t="shared" si="2"/>
        <v>40</v>
      </c>
    </row>
    <row r="14" spans="1:11" ht="20.25" thickBot="1">
      <c r="A14" s="28" t="s">
        <v>35</v>
      </c>
      <c r="B14" s="29" t="s">
        <v>80</v>
      </c>
      <c r="C14" s="30">
        <v>40544</v>
      </c>
      <c r="D14" s="31">
        <v>18</v>
      </c>
      <c r="E14" s="32">
        <v>43</v>
      </c>
      <c r="F14" s="33">
        <v>46</v>
      </c>
      <c r="G14" s="34">
        <f t="shared" si="0"/>
        <v>89</v>
      </c>
      <c r="H14" s="110">
        <f t="shared" si="1"/>
        <v>71</v>
      </c>
      <c r="I14" s="20" t="s">
        <v>14</v>
      </c>
      <c r="K14" s="15">
        <f t="shared" si="2"/>
        <v>37</v>
      </c>
    </row>
    <row r="15" spans="1:11" ht="20.25" thickBot="1">
      <c r="A15" s="28" t="s">
        <v>34</v>
      </c>
      <c r="B15" s="29" t="s">
        <v>85</v>
      </c>
      <c r="C15" s="30">
        <v>40874</v>
      </c>
      <c r="D15" s="31">
        <v>22</v>
      </c>
      <c r="E15" s="32">
        <v>44</v>
      </c>
      <c r="F15" s="33">
        <v>46</v>
      </c>
      <c r="G15" s="34">
        <f t="shared" si="0"/>
        <v>90</v>
      </c>
      <c r="H15" s="110">
        <f t="shared" si="1"/>
        <v>68</v>
      </c>
      <c r="I15" s="20" t="s">
        <v>13</v>
      </c>
      <c r="K15" s="15">
        <f t="shared" si="2"/>
        <v>35</v>
      </c>
    </row>
    <row r="16" spans="1:11" ht="19.5">
      <c r="A16" s="28" t="s">
        <v>33</v>
      </c>
      <c r="B16" s="29" t="s">
        <v>80</v>
      </c>
      <c r="C16" s="30">
        <v>40519</v>
      </c>
      <c r="D16" s="31">
        <v>26</v>
      </c>
      <c r="E16" s="32">
        <v>46</v>
      </c>
      <c r="F16" s="33">
        <v>54</v>
      </c>
      <c r="G16" s="34">
        <f t="shared" si="0"/>
        <v>100</v>
      </c>
      <c r="H16" s="35">
        <f t="shared" si="1"/>
        <v>74</v>
      </c>
      <c r="K16" s="15">
        <f t="shared" si="2"/>
        <v>41</v>
      </c>
    </row>
    <row r="17" spans="1:11" ht="19.5">
      <c r="A17" s="28" t="s">
        <v>70</v>
      </c>
      <c r="B17" s="29" t="s">
        <v>80</v>
      </c>
      <c r="C17" s="30">
        <v>40519</v>
      </c>
      <c r="D17" s="31">
        <v>28</v>
      </c>
      <c r="E17" s="32">
        <v>50</v>
      </c>
      <c r="F17" s="33">
        <v>54</v>
      </c>
      <c r="G17" s="34">
        <f t="shared" si="0"/>
        <v>104</v>
      </c>
      <c r="H17" s="35">
        <f t="shared" si="1"/>
        <v>76</v>
      </c>
      <c r="K17" s="15">
        <f t="shared" si="2"/>
        <v>40</v>
      </c>
    </row>
    <row r="18" spans="1:11" ht="20.25" thickBot="1">
      <c r="A18" s="57" t="s">
        <v>32</v>
      </c>
      <c r="B18" s="58" t="s">
        <v>80</v>
      </c>
      <c r="C18" s="59">
        <v>40722</v>
      </c>
      <c r="D18" s="60">
        <v>46</v>
      </c>
      <c r="E18" s="44">
        <v>68</v>
      </c>
      <c r="F18" s="61">
        <v>61</v>
      </c>
      <c r="G18" s="62">
        <f t="shared" si="0"/>
        <v>129</v>
      </c>
      <c r="H18" s="63">
        <f t="shared" si="1"/>
        <v>83</v>
      </c>
      <c r="K18" s="15">
        <f t="shared" si="2"/>
        <v>38</v>
      </c>
    </row>
    <row r="19" spans="1:11" ht="19.5" thickBot="1"/>
    <row r="20" spans="1:11" ht="20.25" thickBot="1">
      <c r="A20" s="122" t="s">
        <v>68</v>
      </c>
      <c r="B20" s="123"/>
      <c r="C20" s="123"/>
      <c r="D20" s="123"/>
      <c r="E20" s="123"/>
      <c r="F20" s="123"/>
      <c r="G20" s="123"/>
      <c r="H20" s="124"/>
    </row>
    <row r="21" spans="1:11" ht="20.25" thickBot="1">
      <c r="A21" s="4" t="s">
        <v>6</v>
      </c>
      <c r="B21" s="5" t="s">
        <v>8</v>
      </c>
      <c r="C21" s="5" t="s">
        <v>15</v>
      </c>
      <c r="D21" s="4" t="s">
        <v>1</v>
      </c>
      <c r="E21" s="4" t="s">
        <v>2</v>
      </c>
      <c r="F21" s="12" t="s">
        <v>3</v>
      </c>
      <c r="G21" s="11" t="s">
        <v>4</v>
      </c>
      <c r="H21" s="13" t="s">
        <v>5</v>
      </c>
      <c r="I21" s="47"/>
      <c r="K21" s="26" t="s">
        <v>17</v>
      </c>
    </row>
    <row r="22" spans="1:11" ht="20.25" thickBot="1">
      <c r="A22" s="28" t="s">
        <v>57</v>
      </c>
      <c r="B22" s="29" t="s">
        <v>80</v>
      </c>
      <c r="C22" s="30">
        <v>40616</v>
      </c>
      <c r="D22" s="31">
        <v>7</v>
      </c>
      <c r="E22" s="32">
        <v>44</v>
      </c>
      <c r="F22" s="33">
        <v>44</v>
      </c>
      <c r="G22" s="109">
        <f t="shared" ref="G22:G31" si="3">SUM(E22:F22)</f>
        <v>88</v>
      </c>
      <c r="H22" s="35">
        <f t="shared" ref="H22:H31" si="4">SUM(G22-D22)</f>
        <v>81</v>
      </c>
      <c r="I22" s="16" t="s">
        <v>11</v>
      </c>
      <c r="K22" s="15">
        <f t="shared" ref="K22:K31" si="5">(F22-D22*0.5)</f>
        <v>40.5</v>
      </c>
    </row>
    <row r="23" spans="1:11" ht="20.25" thickBot="1">
      <c r="A23" s="28" t="s">
        <v>77</v>
      </c>
      <c r="B23" s="29" t="s">
        <v>85</v>
      </c>
      <c r="C23" s="30">
        <v>41082</v>
      </c>
      <c r="D23" s="31">
        <v>20</v>
      </c>
      <c r="E23" s="32">
        <v>46</v>
      </c>
      <c r="F23" s="33">
        <v>45</v>
      </c>
      <c r="G23" s="109">
        <f t="shared" si="3"/>
        <v>91</v>
      </c>
      <c r="H23" s="35">
        <f t="shared" si="4"/>
        <v>71</v>
      </c>
      <c r="I23" s="16" t="s">
        <v>12</v>
      </c>
      <c r="K23" s="15">
        <f t="shared" si="5"/>
        <v>35</v>
      </c>
    </row>
    <row r="24" spans="1:11" ht="19.5">
      <c r="A24" s="28" t="s">
        <v>59</v>
      </c>
      <c r="B24" s="29" t="s">
        <v>80</v>
      </c>
      <c r="C24" s="30">
        <v>40415</v>
      </c>
      <c r="D24" s="31">
        <v>16</v>
      </c>
      <c r="E24" s="32">
        <v>45</v>
      </c>
      <c r="F24" s="33">
        <v>47</v>
      </c>
      <c r="G24" s="34">
        <f t="shared" si="3"/>
        <v>92</v>
      </c>
      <c r="H24" s="35">
        <f t="shared" si="4"/>
        <v>76</v>
      </c>
      <c r="K24" s="15">
        <f t="shared" si="5"/>
        <v>39</v>
      </c>
    </row>
    <row r="25" spans="1:11" ht="19.5">
      <c r="A25" s="28" t="s">
        <v>56</v>
      </c>
      <c r="B25" s="29" t="s">
        <v>84</v>
      </c>
      <c r="C25" s="30">
        <v>40917</v>
      </c>
      <c r="D25" s="31">
        <v>13</v>
      </c>
      <c r="E25" s="32">
        <v>49</v>
      </c>
      <c r="F25" s="33">
        <v>44</v>
      </c>
      <c r="G25" s="34">
        <f t="shared" si="3"/>
        <v>93</v>
      </c>
      <c r="H25" s="35">
        <f t="shared" si="4"/>
        <v>80</v>
      </c>
      <c r="K25" s="15">
        <f t="shared" si="5"/>
        <v>37.5</v>
      </c>
    </row>
    <row r="26" spans="1:11" ht="19.5">
      <c r="A26" s="28" t="s">
        <v>58</v>
      </c>
      <c r="B26" s="29" t="s">
        <v>80</v>
      </c>
      <c r="C26" s="30">
        <v>40926</v>
      </c>
      <c r="D26" s="31">
        <v>22</v>
      </c>
      <c r="E26" s="32">
        <v>47</v>
      </c>
      <c r="F26" s="33">
        <v>49</v>
      </c>
      <c r="G26" s="34">
        <f t="shared" si="3"/>
        <v>96</v>
      </c>
      <c r="H26" s="35">
        <f t="shared" si="4"/>
        <v>74</v>
      </c>
      <c r="K26" s="15">
        <f t="shared" si="5"/>
        <v>38</v>
      </c>
    </row>
    <row r="27" spans="1:11" ht="19.5">
      <c r="A27" s="28" t="s">
        <v>61</v>
      </c>
      <c r="B27" s="29" t="s">
        <v>86</v>
      </c>
      <c r="C27" s="30">
        <v>41461</v>
      </c>
      <c r="D27" s="31">
        <v>21</v>
      </c>
      <c r="E27" s="32">
        <v>50</v>
      </c>
      <c r="F27" s="33">
        <v>47</v>
      </c>
      <c r="G27" s="34">
        <f t="shared" si="3"/>
        <v>97</v>
      </c>
      <c r="H27" s="35">
        <f t="shared" si="4"/>
        <v>76</v>
      </c>
      <c r="K27" s="15">
        <f t="shared" si="5"/>
        <v>36.5</v>
      </c>
    </row>
    <row r="28" spans="1:11" ht="19.5">
      <c r="A28" s="28" t="s">
        <v>62</v>
      </c>
      <c r="B28" s="29" t="s">
        <v>80</v>
      </c>
      <c r="C28" s="30">
        <v>41055</v>
      </c>
      <c r="D28" s="31">
        <v>21</v>
      </c>
      <c r="E28" s="32">
        <v>51</v>
      </c>
      <c r="F28" s="33">
        <v>48</v>
      </c>
      <c r="G28" s="34">
        <f t="shared" si="3"/>
        <v>99</v>
      </c>
      <c r="H28" s="35">
        <f t="shared" si="4"/>
        <v>78</v>
      </c>
      <c r="K28" s="15">
        <f t="shared" si="5"/>
        <v>37.5</v>
      </c>
    </row>
    <row r="29" spans="1:11" ht="20.25" thickBot="1">
      <c r="A29" s="28" t="s">
        <v>60</v>
      </c>
      <c r="B29" s="29" t="s">
        <v>85</v>
      </c>
      <c r="C29" s="30">
        <v>40858</v>
      </c>
      <c r="D29" s="31">
        <v>21</v>
      </c>
      <c r="E29" s="32">
        <v>51</v>
      </c>
      <c r="F29" s="33">
        <v>50</v>
      </c>
      <c r="G29" s="34">
        <f t="shared" si="3"/>
        <v>101</v>
      </c>
      <c r="H29" s="35">
        <f t="shared" si="4"/>
        <v>80</v>
      </c>
      <c r="K29" s="15">
        <f t="shared" si="5"/>
        <v>39.5</v>
      </c>
    </row>
    <row r="30" spans="1:11" ht="20.25" thickBot="1">
      <c r="A30" s="28" t="s">
        <v>63</v>
      </c>
      <c r="B30" s="29" t="s">
        <v>85</v>
      </c>
      <c r="C30" s="30">
        <v>40795</v>
      </c>
      <c r="D30" s="31">
        <v>42</v>
      </c>
      <c r="E30" s="32">
        <v>51</v>
      </c>
      <c r="F30" s="33">
        <v>56</v>
      </c>
      <c r="G30" s="34">
        <f t="shared" si="3"/>
        <v>107</v>
      </c>
      <c r="H30" s="35">
        <f t="shared" si="4"/>
        <v>65</v>
      </c>
      <c r="I30" s="20" t="s">
        <v>14</v>
      </c>
      <c r="K30" s="15">
        <f t="shared" si="5"/>
        <v>35</v>
      </c>
    </row>
    <row r="31" spans="1:11" ht="20.25" thickBot="1">
      <c r="A31" s="28" t="s">
        <v>67</v>
      </c>
      <c r="B31" s="29" t="s">
        <v>80</v>
      </c>
      <c r="C31" s="30">
        <v>41423</v>
      </c>
      <c r="D31" s="31">
        <v>58</v>
      </c>
      <c r="E31" s="32">
        <v>57</v>
      </c>
      <c r="F31" s="33">
        <v>61</v>
      </c>
      <c r="G31" s="34">
        <f t="shared" si="3"/>
        <v>118</v>
      </c>
      <c r="H31" s="35">
        <f t="shared" si="4"/>
        <v>60</v>
      </c>
      <c r="I31" s="20" t="s">
        <v>13</v>
      </c>
      <c r="K31" s="15">
        <f t="shared" si="5"/>
        <v>32</v>
      </c>
    </row>
    <row r="32" spans="1:11" ht="20.25" thickBot="1">
      <c r="A32" s="114" t="s">
        <v>66</v>
      </c>
      <c r="B32" s="58" t="s">
        <v>82</v>
      </c>
      <c r="C32" s="59">
        <v>41179</v>
      </c>
      <c r="D32" s="115" t="s">
        <v>9</v>
      </c>
      <c r="E32" s="116" t="s">
        <v>9</v>
      </c>
      <c r="F32" s="117" t="s">
        <v>9</v>
      </c>
      <c r="G32" s="118" t="s">
        <v>9</v>
      </c>
      <c r="H32" s="108" t="s">
        <v>9</v>
      </c>
    </row>
  </sheetData>
  <sortState xmlns:xlrd2="http://schemas.microsoft.com/office/spreadsheetml/2017/richdata2" ref="A22:H32">
    <sortCondition ref="G22:G32"/>
    <sortCondition ref="F22:F32"/>
    <sortCondition ref="E22:E32"/>
  </sortState>
  <mergeCells count="8">
    <mergeCell ref="A20:H20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1" ht="30.75">
      <c r="A1" s="129" t="str">
        <f>JUV!A1</f>
        <v>CARILO</v>
      </c>
      <c r="B1" s="129"/>
      <c r="C1" s="129"/>
      <c r="D1" s="129"/>
      <c r="E1" s="129"/>
      <c r="F1" s="129"/>
      <c r="G1" s="129"/>
      <c r="H1" s="129"/>
    </row>
    <row r="2" spans="1:21" ht="23.25">
      <c r="A2" s="134" t="str">
        <f>JUV!A2</f>
        <v>GOLF</v>
      </c>
      <c r="B2" s="134"/>
      <c r="C2" s="134"/>
      <c r="D2" s="134"/>
      <c r="E2" s="134"/>
      <c r="F2" s="134"/>
      <c r="G2" s="134"/>
      <c r="H2" s="134"/>
    </row>
    <row r="3" spans="1:21" ht="19.5">
      <c r="A3" s="130" t="s">
        <v>7</v>
      </c>
      <c r="B3" s="130"/>
      <c r="C3" s="130"/>
      <c r="D3" s="130"/>
      <c r="E3" s="130"/>
      <c r="F3" s="130"/>
      <c r="G3" s="130"/>
      <c r="H3" s="130"/>
    </row>
    <row r="4" spans="1:21" ht="26.25">
      <c r="A4" s="131" t="str">
        <f>JUV!A4</f>
        <v>5° FECHA DEL RANKING</v>
      </c>
      <c r="B4" s="131"/>
      <c r="C4" s="131"/>
      <c r="D4" s="131"/>
      <c r="E4" s="131"/>
      <c r="F4" s="131"/>
      <c r="G4" s="131"/>
      <c r="H4" s="131"/>
    </row>
    <row r="5" spans="1:21" ht="19.5">
      <c r="A5" s="132" t="str">
        <f>JUV!A5</f>
        <v>DOS VUELTAS DE 9 HOYOS MEDAL PLAY</v>
      </c>
      <c r="B5" s="132"/>
      <c r="C5" s="132"/>
      <c r="D5" s="132"/>
      <c r="E5" s="132"/>
      <c r="F5" s="132"/>
      <c r="G5" s="132"/>
      <c r="H5" s="132"/>
    </row>
    <row r="6" spans="1:21" ht="19.5">
      <c r="A6" s="125" t="str">
        <f>JUV!A6</f>
        <v>DOMINGO 04 DE MAYO DE 2025</v>
      </c>
      <c r="B6" s="125"/>
      <c r="C6" s="125"/>
      <c r="D6" s="125"/>
      <c r="E6" s="125"/>
      <c r="F6" s="125"/>
      <c r="G6" s="125"/>
      <c r="H6" s="125"/>
    </row>
    <row r="7" spans="1:21" ht="20.25" thickBot="1">
      <c r="A7" s="138"/>
      <c r="B7" s="138"/>
      <c r="C7" s="138"/>
      <c r="D7" s="138"/>
      <c r="E7" s="138"/>
      <c r="F7" s="138"/>
      <c r="G7" s="138"/>
      <c r="H7" s="138"/>
    </row>
    <row r="8" spans="1:21" ht="19.5" thickBot="1">
      <c r="A8" s="135" t="s">
        <v>19</v>
      </c>
      <c r="B8" s="136"/>
      <c r="C8" s="136"/>
      <c r="D8" s="136"/>
      <c r="E8" s="136"/>
      <c r="F8" s="136"/>
      <c r="G8" s="136"/>
      <c r="H8" s="137"/>
    </row>
    <row r="9" spans="1:21" s="27" customFormat="1" ht="20.25" thickBot="1">
      <c r="A9" s="4" t="s">
        <v>0</v>
      </c>
      <c r="B9" s="5" t="s">
        <v>8</v>
      </c>
      <c r="C9" s="5" t="s">
        <v>15</v>
      </c>
      <c r="D9" s="4" t="s">
        <v>1</v>
      </c>
      <c r="E9" s="4" t="s">
        <v>2</v>
      </c>
      <c r="F9" s="12" t="s">
        <v>3</v>
      </c>
      <c r="G9" s="11" t="s">
        <v>4</v>
      </c>
      <c r="H9" s="13" t="s">
        <v>5</v>
      </c>
      <c r="K9" s="26" t="s">
        <v>17</v>
      </c>
      <c r="N9" s="1"/>
      <c r="O9" s="1"/>
      <c r="P9" s="1"/>
      <c r="Q9" s="1"/>
      <c r="R9" s="1"/>
      <c r="S9" s="1"/>
      <c r="T9" s="1"/>
    </row>
    <row r="10" spans="1:21" s="3" customFormat="1" ht="20.25" thickBot="1">
      <c r="A10" s="28" t="s">
        <v>31</v>
      </c>
      <c r="B10" s="29" t="s">
        <v>89</v>
      </c>
      <c r="C10" s="30">
        <v>41277</v>
      </c>
      <c r="D10" s="31">
        <v>-1</v>
      </c>
      <c r="E10" s="32">
        <v>41</v>
      </c>
      <c r="F10" s="33">
        <v>37</v>
      </c>
      <c r="G10" s="109">
        <f t="shared" ref="G10:G20" si="0">SUM(E10:F10)</f>
        <v>78</v>
      </c>
      <c r="H10" s="35">
        <f t="shared" ref="H10:H20" si="1">SUM(G10-D10)</f>
        <v>79</v>
      </c>
      <c r="I10" s="42" t="s">
        <v>11</v>
      </c>
      <c r="J10" s="1"/>
      <c r="K10" s="15">
        <f t="shared" ref="K10:K20" si="2">(F10-D10*0.5)</f>
        <v>37.5</v>
      </c>
      <c r="M10" s="45"/>
      <c r="N10" s="45"/>
      <c r="O10" s="45"/>
      <c r="P10" s="45"/>
      <c r="Q10" s="45"/>
      <c r="R10" s="45"/>
      <c r="S10" s="45"/>
      <c r="T10" s="45"/>
      <c r="U10" s="45"/>
    </row>
    <row r="11" spans="1:21" ht="20.25" thickBot="1">
      <c r="A11" s="28" t="s">
        <v>25</v>
      </c>
      <c r="B11" s="29" t="s">
        <v>82</v>
      </c>
      <c r="C11" s="30">
        <v>40941</v>
      </c>
      <c r="D11" s="31">
        <v>21</v>
      </c>
      <c r="E11" s="32">
        <v>44</v>
      </c>
      <c r="F11" s="33">
        <v>42</v>
      </c>
      <c r="G11" s="109">
        <f t="shared" si="0"/>
        <v>86</v>
      </c>
      <c r="H11" s="35">
        <f t="shared" si="1"/>
        <v>65</v>
      </c>
      <c r="I11" s="42" t="s">
        <v>12</v>
      </c>
      <c r="K11" s="15">
        <f t="shared" si="2"/>
        <v>31.5</v>
      </c>
      <c r="M11" s="45"/>
      <c r="N11" s="45"/>
      <c r="O11" s="45"/>
      <c r="P11" s="45"/>
      <c r="Q11" s="45"/>
      <c r="R11" s="45"/>
      <c r="S11" s="45"/>
      <c r="T11" s="45"/>
      <c r="U11" s="45"/>
    </row>
    <row r="12" spans="1:21" ht="19.5">
      <c r="A12" s="28" t="s">
        <v>29</v>
      </c>
      <c r="B12" s="29" t="s">
        <v>80</v>
      </c>
      <c r="C12" s="30">
        <v>41123</v>
      </c>
      <c r="D12" s="31">
        <v>11</v>
      </c>
      <c r="E12" s="32">
        <v>44</v>
      </c>
      <c r="F12" s="33">
        <v>44</v>
      </c>
      <c r="G12" s="34">
        <f t="shared" si="0"/>
        <v>88</v>
      </c>
      <c r="H12" s="35">
        <f t="shared" si="1"/>
        <v>77</v>
      </c>
      <c r="K12" s="15">
        <f t="shared" si="2"/>
        <v>38.5</v>
      </c>
      <c r="M12" s="45"/>
      <c r="N12" s="45"/>
      <c r="O12" s="45"/>
      <c r="P12" s="45"/>
      <c r="Q12" s="45"/>
      <c r="R12" s="45"/>
      <c r="S12" s="45"/>
      <c r="T12" s="45"/>
      <c r="U12" s="45"/>
    </row>
    <row r="13" spans="1:21" ht="19.5">
      <c r="A13" s="28" t="s">
        <v>71</v>
      </c>
      <c r="B13" s="29" t="s">
        <v>83</v>
      </c>
      <c r="C13" s="30">
        <v>41174</v>
      </c>
      <c r="D13" s="31">
        <v>15</v>
      </c>
      <c r="E13" s="32">
        <v>44</v>
      </c>
      <c r="F13" s="33">
        <v>44</v>
      </c>
      <c r="G13" s="34">
        <f t="shared" si="0"/>
        <v>88</v>
      </c>
      <c r="H13" s="35">
        <f t="shared" si="1"/>
        <v>73</v>
      </c>
      <c r="K13" s="15">
        <f t="shared" si="2"/>
        <v>36.5</v>
      </c>
      <c r="M13" s="45"/>
      <c r="N13" s="45"/>
      <c r="O13" s="45"/>
      <c r="P13" s="45"/>
      <c r="Q13" s="45"/>
      <c r="R13" s="45"/>
      <c r="S13" s="45"/>
      <c r="T13" s="45"/>
      <c r="U13" s="45"/>
    </row>
    <row r="14" spans="1:21" ht="19.5">
      <c r="A14" s="28" t="s">
        <v>30</v>
      </c>
      <c r="B14" s="29" t="s">
        <v>89</v>
      </c>
      <c r="C14" s="30">
        <v>41139</v>
      </c>
      <c r="D14" s="31">
        <v>1</v>
      </c>
      <c r="E14" s="32">
        <v>45</v>
      </c>
      <c r="F14" s="33">
        <v>48</v>
      </c>
      <c r="G14" s="34">
        <f t="shared" si="0"/>
        <v>93</v>
      </c>
      <c r="H14" s="35">
        <f t="shared" si="1"/>
        <v>92</v>
      </c>
      <c r="K14" s="15">
        <f t="shared" si="2"/>
        <v>47.5</v>
      </c>
    </row>
    <row r="15" spans="1:21" ht="19.5">
      <c r="A15" s="28" t="s">
        <v>28</v>
      </c>
      <c r="B15" s="29" t="s">
        <v>85</v>
      </c>
      <c r="C15" s="30">
        <v>41730</v>
      </c>
      <c r="D15" s="31">
        <v>14</v>
      </c>
      <c r="E15" s="32">
        <v>48</v>
      </c>
      <c r="F15" s="33">
        <v>46</v>
      </c>
      <c r="G15" s="34">
        <f t="shared" si="0"/>
        <v>94</v>
      </c>
      <c r="H15" s="35">
        <f t="shared" si="1"/>
        <v>80</v>
      </c>
      <c r="K15" s="15">
        <f t="shared" si="2"/>
        <v>39</v>
      </c>
    </row>
    <row r="16" spans="1:21" ht="20.25" thickBot="1">
      <c r="A16" s="28" t="s">
        <v>24</v>
      </c>
      <c r="B16" s="29" t="s">
        <v>82</v>
      </c>
      <c r="C16" s="30">
        <v>41435</v>
      </c>
      <c r="D16" s="31">
        <v>19</v>
      </c>
      <c r="E16" s="32">
        <v>45</v>
      </c>
      <c r="F16" s="33">
        <v>51</v>
      </c>
      <c r="G16" s="34">
        <f t="shared" si="0"/>
        <v>96</v>
      </c>
      <c r="H16" s="35">
        <f t="shared" si="1"/>
        <v>77</v>
      </c>
      <c r="K16" s="15">
        <f t="shared" si="2"/>
        <v>41.5</v>
      </c>
    </row>
    <row r="17" spans="1:11" ht="20.25" thickBot="1">
      <c r="A17" s="28" t="s">
        <v>21</v>
      </c>
      <c r="B17" s="29" t="s">
        <v>80</v>
      </c>
      <c r="C17" s="30">
        <v>41178</v>
      </c>
      <c r="D17" s="31">
        <v>35</v>
      </c>
      <c r="E17" s="32">
        <v>48</v>
      </c>
      <c r="F17" s="33">
        <v>50</v>
      </c>
      <c r="G17" s="34">
        <f t="shared" si="0"/>
        <v>98</v>
      </c>
      <c r="H17" s="110">
        <f t="shared" si="1"/>
        <v>63</v>
      </c>
      <c r="I17" s="43" t="s">
        <v>13</v>
      </c>
      <c r="K17" s="15">
        <f t="shared" si="2"/>
        <v>32.5</v>
      </c>
    </row>
    <row r="18" spans="1:11" ht="20.25" thickBot="1">
      <c r="A18" s="28" t="s">
        <v>22</v>
      </c>
      <c r="B18" s="29" t="s">
        <v>78</v>
      </c>
      <c r="C18" s="30">
        <v>41387</v>
      </c>
      <c r="D18" s="31">
        <v>29</v>
      </c>
      <c r="E18" s="32">
        <v>48</v>
      </c>
      <c r="F18" s="33">
        <v>51</v>
      </c>
      <c r="G18" s="34">
        <f t="shared" si="0"/>
        <v>99</v>
      </c>
      <c r="H18" s="110">
        <f t="shared" si="1"/>
        <v>70</v>
      </c>
      <c r="I18" s="43" t="s">
        <v>14</v>
      </c>
      <c r="K18" s="15">
        <f t="shared" si="2"/>
        <v>36.5</v>
      </c>
    </row>
    <row r="19" spans="1:11" ht="19.5">
      <c r="A19" s="28" t="s">
        <v>26</v>
      </c>
      <c r="B19" s="29" t="s">
        <v>78</v>
      </c>
      <c r="C19" s="30">
        <v>41592</v>
      </c>
      <c r="D19" s="31">
        <v>18</v>
      </c>
      <c r="E19" s="32">
        <v>45</v>
      </c>
      <c r="F19" s="33">
        <v>55</v>
      </c>
      <c r="G19" s="34">
        <f t="shared" si="0"/>
        <v>100</v>
      </c>
      <c r="H19" s="35">
        <f t="shared" si="1"/>
        <v>82</v>
      </c>
      <c r="K19" s="15">
        <f t="shared" si="2"/>
        <v>46</v>
      </c>
    </row>
    <row r="20" spans="1:11" ht="19.5">
      <c r="A20" s="28" t="s">
        <v>65</v>
      </c>
      <c r="B20" s="29" t="s">
        <v>82</v>
      </c>
      <c r="C20" s="30">
        <v>40954</v>
      </c>
      <c r="D20" s="31">
        <v>53</v>
      </c>
      <c r="E20" s="32">
        <v>76</v>
      </c>
      <c r="F20" s="33">
        <v>68</v>
      </c>
      <c r="G20" s="34">
        <f t="shared" si="0"/>
        <v>144</v>
      </c>
      <c r="H20" s="35">
        <f t="shared" si="1"/>
        <v>91</v>
      </c>
      <c r="K20" s="15">
        <f t="shared" si="2"/>
        <v>41.5</v>
      </c>
    </row>
    <row r="21" spans="1:11" ht="19.5">
      <c r="A21" s="66" t="s">
        <v>27</v>
      </c>
      <c r="B21" s="29" t="s">
        <v>79</v>
      </c>
      <c r="C21" s="30">
        <v>41137</v>
      </c>
      <c r="D21" s="67" t="s">
        <v>9</v>
      </c>
      <c r="E21" s="68" t="s">
        <v>9</v>
      </c>
      <c r="F21" s="69" t="s">
        <v>9</v>
      </c>
      <c r="G21" s="64" t="s">
        <v>9</v>
      </c>
      <c r="H21" s="65" t="s">
        <v>9</v>
      </c>
    </row>
    <row r="22" spans="1:11" ht="20.25" thickBot="1">
      <c r="A22" s="57" t="s">
        <v>23</v>
      </c>
      <c r="B22" s="58" t="s">
        <v>78</v>
      </c>
      <c r="C22" s="59">
        <v>41775</v>
      </c>
      <c r="D22" s="60" t="s">
        <v>105</v>
      </c>
      <c r="E22" s="44" t="s">
        <v>107</v>
      </c>
      <c r="F22" s="61" t="s">
        <v>108</v>
      </c>
      <c r="G22" s="62" t="s">
        <v>106</v>
      </c>
      <c r="H22" s="108" t="s">
        <v>9</v>
      </c>
    </row>
  </sheetData>
  <sortState xmlns:xlrd2="http://schemas.microsoft.com/office/spreadsheetml/2017/richdata2" ref="A10:H22">
    <sortCondition ref="G10:G22"/>
    <sortCondition descending="1" ref="F10:F22"/>
    <sortCondition ref="E10:E22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tabSelected="1" topLeftCell="A17" zoomScale="85" zoomScaleNormal="85" workbookViewId="0">
      <selection activeCell="A41" sqref="A41"/>
    </sheetView>
  </sheetViews>
  <sheetFormatPr baseColWidth="10" defaultRowHeight="19.5"/>
  <cols>
    <col min="1" max="1" width="33.42578125" style="7" customWidth="1"/>
    <col min="2" max="2" width="13.140625" style="7" bestFit="1" customWidth="1"/>
    <col min="3" max="3" width="11.140625" style="19" customWidth="1"/>
    <col min="4" max="6" width="4.85546875" style="7" bestFit="1" customWidth="1"/>
    <col min="7" max="7" width="10.28515625" style="7" bestFit="1" customWidth="1"/>
    <col min="8" max="8" width="4.85546875" style="22" bestFit="1" customWidth="1"/>
    <col min="9" max="9" width="13.140625" style="7" bestFit="1" customWidth="1"/>
    <col min="10" max="10" width="5.42578125" style="7" bestFit="1" customWidth="1"/>
    <col min="11" max="16384" width="11.42578125" style="7"/>
  </cols>
  <sheetData>
    <row r="1" spans="1:10">
      <c r="A1" s="139" t="str">
        <f>JUV!A1</f>
        <v>CARILO</v>
      </c>
      <c r="B1" s="139"/>
      <c r="C1" s="139"/>
      <c r="D1" s="139"/>
      <c r="E1" s="139"/>
      <c r="F1" s="139"/>
      <c r="G1" s="139"/>
      <c r="H1" s="139"/>
      <c r="I1" s="139"/>
      <c r="J1" s="24"/>
    </row>
    <row r="2" spans="1:10">
      <c r="A2" s="139" t="str">
        <f>JUV!A2</f>
        <v>GOLF</v>
      </c>
      <c r="B2" s="139"/>
      <c r="C2" s="139"/>
      <c r="D2" s="139"/>
      <c r="E2" s="139"/>
      <c r="F2" s="139"/>
      <c r="G2" s="139"/>
      <c r="H2" s="139"/>
      <c r="I2" s="139"/>
    </row>
    <row r="3" spans="1:10">
      <c r="A3" s="139" t="s">
        <v>7</v>
      </c>
      <c r="B3" s="139"/>
      <c r="C3" s="139"/>
      <c r="D3" s="139"/>
      <c r="E3" s="139"/>
      <c r="F3" s="139"/>
      <c r="G3" s="139"/>
      <c r="H3" s="139"/>
      <c r="I3" s="139"/>
    </row>
    <row r="4" spans="1:10">
      <c r="A4" s="139" t="s">
        <v>10</v>
      </c>
      <c r="B4" s="139"/>
      <c r="C4" s="139"/>
      <c r="D4" s="139"/>
      <c r="E4" s="139"/>
      <c r="F4" s="139"/>
      <c r="G4" s="139"/>
      <c r="H4" s="139"/>
      <c r="I4" s="139"/>
    </row>
    <row r="5" spans="1:10">
      <c r="A5" s="139" t="str">
        <f>JUV!A5</f>
        <v>DOS VUELTAS DE 9 HOYOS MEDAL PLAY</v>
      </c>
      <c r="B5" s="139"/>
      <c r="C5" s="139"/>
      <c r="D5" s="139"/>
      <c r="E5" s="139"/>
      <c r="F5" s="139"/>
      <c r="G5" s="139"/>
      <c r="H5" s="139"/>
      <c r="I5" s="139"/>
    </row>
    <row r="6" spans="1:10" ht="20.25" thickBot="1">
      <c r="A6" s="139" t="str">
        <f>JUV!A6</f>
        <v>DOMINGO 04 DE MAYO DE 2025</v>
      </c>
      <c r="B6" s="139"/>
      <c r="C6" s="139"/>
      <c r="D6" s="139"/>
      <c r="E6" s="139"/>
      <c r="F6" s="139"/>
      <c r="G6" s="139"/>
      <c r="H6" s="139"/>
      <c r="I6" s="139"/>
    </row>
    <row r="7" spans="1:10" ht="20.25" thickBot="1">
      <c r="A7" s="146" t="str">
        <f>JUV!A16</f>
        <v>DAMAS MENORES DE 18 AÑOS</v>
      </c>
      <c r="B7" s="147"/>
      <c r="C7" s="147"/>
      <c r="D7" s="147"/>
      <c r="E7" s="147"/>
      <c r="F7" s="147"/>
      <c r="G7" s="147"/>
      <c r="H7" s="148"/>
      <c r="I7" s="8"/>
    </row>
    <row r="8" spans="1:10" ht="20.25" thickBot="1">
      <c r="A8" s="4" t="s">
        <v>6</v>
      </c>
      <c r="B8" s="9" t="s">
        <v>8</v>
      </c>
      <c r="C8" s="17" t="s">
        <v>15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8"/>
      <c r="J8" s="24"/>
    </row>
    <row r="9" spans="1:10" ht="20.100000000000001" customHeight="1" thickBot="1">
      <c r="A9" s="10" t="str">
        <f>JUV!A18</f>
        <v>DEPREZ UMMA</v>
      </c>
      <c r="B9" s="14" t="str">
        <f>JUV!B18</f>
        <v>SPGC</v>
      </c>
      <c r="C9" s="18">
        <f>JUV!C18</f>
        <v>39932</v>
      </c>
      <c r="D9" s="15">
        <f>JUV!D18</f>
        <v>4</v>
      </c>
      <c r="E9" s="15">
        <f>JUV!E18</f>
        <v>38</v>
      </c>
      <c r="F9" s="15">
        <f>JUV!F18</f>
        <v>42</v>
      </c>
      <c r="G9" s="15">
        <f t="shared" ref="G9:G12" si="0">SUM(E9:F9)</f>
        <v>80</v>
      </c>
      <c r="H9" s="21" t="s">
        <v>9</v>
      </c>
      <c r="I9" s="9" t="s">
        <v>11</v>
      </c>
      <c r="J9" s="24"/>
    </row>
    <row r="10" spans="1:10" ht="20.100000000000001" hidden="1" customHeight="1" thickBot="1">
      <c r="A10" s="10" t="str">
        <f>JUV!A19</f>
        <v>LEON CAMPOS IARA</v>
      </c>
      <c r="B10" s="14" t="str">
        <f>JUV!B19</f>
        <v>MDPGC</v>
      </c>
      <c r="C10" s="18">
        <f>JUV!C19</f>
        <v>39177</v>
      </c>
      <c r="D10" s="15">
        <f>JUV!D19</f>
        <v>6</v>
      </c>
      <c r="E10" s="15">
        <f>JUV!E19</f>
        <v>44</v>
      </c>
      <c r="F10" s="15">
        <f>JUV!F19</f>
        <v>44</v>
      </c>
      <c r="G10" s="15">
        <f t="shared" si="0"/>
        <v>88</v>
      </c>
      <c r="H10" s="21" t="s">
        <v>9</v>
      </c>
      <c r="I10" s="9" t="s">
        <v>12</v>
      </c>
      <c r="J10" s="24"/>
    </row>
    <row r="11" spans="1:10" ht="18.75" customHeight="1" thickBot="1">
      <c r="A11" s="10" t="s">
        <v>75</v>
      </c>
      <c r="B11" s="14" t="s">
        <v>83</v>
      </c>
      <c r="C11" s="18">
        <v>39853</v>
      </c>
      <c r="D11" s="15">
        <v>54</v>
      </c>
      <c r="E11" s="15">
        <v>63</v>
      </c>
      <c r="F11" s="15">
        <v>60</v>
      </c>
      <c r="G11" s="15">
        <f t="shared" ref="G11" si="1">SUM(E11:F11)</f>
        <v>123</v>
      </c>
      <c r="H11" s="21">
        <f>SUM(G11-D11)</f>
        <v>69</v>
      </c>
      <c r="I11" s="9" t="s">
        <v>13</v>
      </c>
      <c r="J11" s="24"/>
    </row>
    <row r="12" spans="1:10" ht="20.100000000000001" hidden="1" customHeight="1" thickBot="1">
      <c r="A12" s="10"/>
      <c r="B12" s="14"/>
      <c r="C12" s="18"/>
      <c r="D12" s="15"/>
      <c r="E12" s="15"/>
      <c r="F12" s="15"/>
      <c r="G12" s="15">
        <f t="shared" si="0"/>
        <v>0</v>
      </c>
      <c r="H12" s="21">
        <f>SUM(G12-D12)</f>
        <v>0</v>
      </c>
      <c r="I12" s="9" t="s">
        <v>14</v>
      </c>
      <c r="J12" s="24"/>
    </row>
    <row r="13" spans="1:10" ht="20.25" thickBot="1">
      <c r="A13" s="146" t="str">
        <f>JUV!A8</f>
        <v>CABALLEROS JUVENILES (Clases 00 - 01 - 02 - 03 - 04 - 05 y 06)</v>
      </c>
      <c r="B13" s="147"/>
      <c r="C13" s="147"/>
      <c r="D13" s="147"/>
      <c r="E13" s="147"/>
      <c r="F13" s="147"/>
      <c r="G13" s="147"/>
      <c r="H13" s="148"/>
      <c r="I13" s="1"/>
      <c r="J13" s="24"/>
    </row>
    <row r="14" spans="1:10" ht="20.25" thickBot="1">
      <c r="A14" s="4" t="s">
        <v>0</v>
      </c>
      <c r="B14" s="9" t="s">
        <v>8</v>
      </c>
      <c r="C14" s="17" t="s">
        <v>15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8"/>
      <c r="J14" s="24"/>
    </row>
    <row r="15" spans="1:10" ht="20.100000000000001" customHeight="1" thickBot="1">
      <c r="A15" s="10" t="str">
        <f>JUV!A10</f>
        <v>LEOFANTI DANTE SALVADOR</v>
      </c>
      <c r="B15" s="14" t="str">
        <f>JUV!B10</f>
        <v>SPGC</v>
      </c>
      <c r="C15" s="18">
        <f>JUV!C10</f>
        <v>38833</v>
      </c>
      <c r="D15" s="15">
        <f>JUV!D10</f>
        <v>1</v>
      </c>
      <c r="E15" s="15">
        <f>JUV!E10</f>
        <v>35</v>
      </c>
      <c r="F15" s="15">
        <f>JUV!F10</f>
        <v>38</v>
      </c>
      <c r="G15" s="15">
        <f t="shared" ref="G15:G18" si="2">SUM(E15:F15)</f>
        <v>73</v>
      </c>
      <c r="H15" s="21" t="s">
        <v>9</v>
      </c>
      <c r="I15" s="9" t="s">
        <v>11</v>
      </c>
      <c r="J15" s="24"/>
    </row>
    <row r="16" spans="1:10" ht="20.100000000000001" hidden="1" customHeight="1" thickBot="1">
      <c r="A16" s="10" t="str">
        <f>JUV!A11</f>
        <v>MICHELLI TOMAS</v>
      </c>
      <c r="B16" s="14" t="str">
        <f>JUV!B11</f>
        <v>EVTGC</v>
      </c>
      <c r="C16" s="18">
        <f>JUV!C11</f>
        <v>36626</v>
      </c>
      <c r="D16" s="15">
        <f>JUV!D11</f>
        <v>-3</v>
      </c>
      <c r="E16" s="15">
        <f>JUV!E11</f>
        <v>39</v>
      </c>
      <c r="F16" s="15">
        <f>JUV!F11</f>
        <v>42</v>
      </c>
      <c r="G16" s="15">
        <f t="shared" si="2"/>
        <v>81</v>
      </c>
      <c r="H16" s="21" t="s">
        <v>9</v>
      </c>
      <c r="I16" s="9" t="s">
        <v>12</v>
      </c>
      <c r="J16" s="24"/>
    </row>
    <row r="17" spans="1:10" ht="18.75" customHeight="1" thickBot="1">
      <c r="A17" s="10" t="s">
        <v>45</v>
      </c>
      <c r="B17" s="14" t="s">
        <v>82</v>
      </c>
      <c r="C17" s="18">
        <v>38291</v>
      </c>
      <c r="D17" s="15">
        <v>6</v>
      </c>
      <c r="E17" s="15">
        <v>40</v>
      </c>
      <c r="F17" s="15">
        <v>42</v>
      </c>
      <c r="G17" s="15">
        <f t="shared" si="2"/>
        <v>82</v>
      </c>
      <c r="H17" s="21">
        <f>SUM(G17-D17)</f>
        <v>76</v>
      </c>
      <c r="I17" s="9" t="s">
        <v>13</v>
      </c>
      <c r="J17" s="24"/>
    </row>
    <row r="18" spans="1:10" ht="20.100000000000001" hidden="1" customHeight="1" thickBot="1">
      <c r="A18" s="10"/>
      <c r="B18" s="14"/>
      <c r="C18" s="18"/>
      <c r="D18" s="15"/>
      <c r="E18" s="15"/>
      <c r="F18" s="15"/>
      <c r="G18" s="15">
        <f t="shared" si="2"/>
        <v>0</v>
      </c>
      <c r="H18" s="21">
        <f>SUM(G18-D18)</f>
        <v>0</v>
      </c>
      <c r="I18" s="9" t="s">
        <v>14</v>
      </c>
      <c r="J18" s="24"/>
    </row>
    <row r="19" spans="1:10" ht="20.25" hidden="1" thickBot="1">
      <c r="A19" s="146" t="e">
        <f>'M 18'!#REF!</f>
        <v>#REF!</v>
      </c>
      <c r="B19" s="147"/>
      <c r="C19" s="147"/>
      <c r="D19" s="147"/>
      <c r="E19" s="147"/>
      <c r="F19" s="147"/>
      <c r="G19" s="147"/>
      <c r="H19" s="148"/>
      <c r="I19" s="1"/>
      <c r="J19" s="24"/>
    </row>
    <row r="20" spans="1:10" ht="20.25" hidden="1" thickBot="1">
      <c r="A20" s="4" t="s">
        <v>6</v>
      </c>
      <c r="B20" s="9" t="s">
        <v>8</v>
      </c>
      <c r="C20" s="17" t="s">
        <v>15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8"/>
      <c r="J20" s="24"/>
    </row>
    <row r="21" spans="1:10" ht="20.100000000000001" hidden="1" customHeight="1" thickBot="1">
      <c r="A21" s="10" t="e">
        <f>'M 18'!#REF!</f>
        <v>#REF!</v>
      </c>
      <c r="B21" s="14" t="e">
        <f>'M 18'!#REF!</f>
        <v>#REF!</v>
      </c>
      <c r="C21" s="18" t="e">
        <f>'M 18'!#REF!</f>
        <v>#REF!</v>
      </c>
      <c r="D21" s="15" t="e">
        <f>'M 18'!#REF!</f>
        <v>#REF!</v>
      </c>
      <c r="E21" s="15" t="e">
        <f>'M 18'!#REF!</f>
        <v>#REF!</v>
      </c>
      <c r="F21" s="15" t="e">
        <f>'M 18'!#REF!</f>
        <v>#REF!</v>
      </c>
      <c r="G21" s="15" t="e">
        <f t="shared" ref="G21:G22" si="3">SUM(E21:F21)</f>
        <v>#REF!</v>
      </c>
      <c r="H21" s="21" t="s">
        <v>9</v>
      </c>
      <c r="I21" s="9" t="s">
        <v>11</v>
      </c>
      <c r="J21" s="24"/>
    </row>
    <row r="22" spans="1:10" ht="20.100000000000001" hidden="1" customHeight="1" thickBot="1">
      <c r="A22" s="10" t="e">
        <f>'M 18'!#REF!</f>
        <v>#REF!</v>
      </c>
      <c r="B22" s="14" t="e">
        <f>'M 18'!#REF!</f>
        <v>#REF!</v>
      </c>
      <c r="C22" s="18" t="e">
        <f>'M 18'!#REF!</f>
        <v>#REF!</v>
      </c>
      <c r="D22" s="15" t="e">
        <f>'M 18'!#REF!</f>
        <v>#REF!</v>
      </c>
      <c r="E22" s="15" t="e">
        <f>'M 18'!#REF!</f>
        <v>#REF!</v>
      </c>
      <c r="F22" s="15" t="e">
        <f>'M 18'!#REF!</f>
        <v>#REF!</v>
      </c>
      <c r="G22" s="15" t="e">
        <f t="shared" si="3"/>
        <v>#REF!</v>
      </c>
      <c r="H22" s="21" t="s">
        <v>9</v>
      </c>
      <c r="I22" s="9" t="s">
        <v>12</v>
      </c>
      <c r="J22" s="24"/>
    </row>
    <row r="23" spans="1:10" ht="18.75" hidden="1" customHeight="1" thickBot="1">
      <c r="A23" s="10"/>
      <c r="B23" s="14"/>
      <c r="C23" s="18"/>
      <c r="D23" s="15"/>
      <c r="E23" s="15"/>
      <c r="F23" s="15"/>
      <c r="G23" s="15">
        <f t="shared" ref="G23" si="4">SUM(E23:F23)</f>
        <v>0</v>
      </c>
      <c r="H23" s="21">
        <f>SUM(G23-D23)</f>
        <v>0</v>
      </c>
      <c r="I23" s="9" t="s">
        <v>13</v>
      </c>
      <c r="J23" s="24"/>
    </row>
    <row r="24" spans="1:10" ht="20.100000000000001" hidden="1" customHeight="1" thickBot="1">
      <c r="A24" s="10"/>
      <c r="B24" s="14"/>
      <c r="C24" s="18"/>
      <c r="D24" s="15"/>
      <c r="E24" s="15"/>
      <c r="F24" s="15"/>
      <c r="G24" s="15">
        <f>SUM(E24:F24)</f>
        <v>0</v>
      </c>
      <c r="H24" s="21">
        <f>SUM(G24-D24)</f>
        <v>0</v>
      </c>
      <c r="I24" s="9" t="s">
        <v>14</v>
      </c>
      <c r="J24" s="24"/>
    </row>
    <row r="25" spans="1:10" ht="20.25" thickBot="1">
      <c r="A25" s="146" t="str">
        <f>'M 18'!A8</f>
        <v>CABALLEROS  MENORES (Clases 07 - 08 - 09)</v>
      </c>
      <c r="B25" s="147"/>
      <c r="C25" s="147"/>
      <c r="D25" s="147"/>
      <c r="E25" s="147"/>
      <c r="F25" s="147"/>
      <c r="G25" s="147"/>
      <c r="H25" s="148"/>
      <c r="I25" s="1"/>
      <c r="J25" s="24"/>
    </row>
    <row r="26" spans="1:10" ht="20.25" thickBot="1">
      <c r="A26" s="4" t="s">
        <v>0</v>
      </c>
      <c r="B26" s="9" t="s">
        <v>8</v>
      </c>
      <c r="C26" s="17" t="s">
        <v>15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8"/>
      <c r="J26" s="24"/>
    </row>
    <row r="27" spans="1:10" ht="20.100000000000001" customHeight="1" thickBot="1">
      <c r="A27" s="10" t="str">
        <f>'M 18'!A10</f>
        <v>PATTI NICOLAS</v>
      </c>
      <c r="B27" s="14" t="str">
        <f>'M 18'!B10</f>
        <v>SPGC</v>
      </c>
      <c r="C27" s="18">
        <f>'M 18'!C10</f>
        <v>39770</v>
      </c>
      <c r="D27" s="15">
        <f>'M 18'!D10</f>
        <v>1</v>
      </c>
      <c r="E27" s="15">
        <f>'M 18'!E10</f>
        <v>42</v>
      </c>
      <c r="F27" s="15">
        <f>'M 18'!F10</f>
        <v>35</v>
      </c>
      <c r="G27" s="15">
        <f t="shared" ref="G27:G30" si="5">SUM(E27:F27)</f>
        <v>77</v>
      </c>
      <c r="H27" s="21" t="s">
        <v>9</v>
      </c>
      <c r="I27" s="9" t="s">
        <v>11</v>
      </c>
      <c r="J27" s="24"/>
    </row>
    <row r="28" spans="1:10" ht="20.100000000000001" customHeight="1" thickBot="1">
      <c r="A28" s="10" t="str">
        <f>'M 18'!A11</f>
        <v>GIMENEZ QUIROGA GONZALO</v>
      </c>
      <c r="B28" s="14" t="str">
        <f>'M 18'!B11</f>
        <v>NGC</v>
      </c>
      <c r="C28" s="18">
        <f>'M 18'!C11</f>
        <v>39105</v>
      </c>
      <c r="D28" s="15">
        <f>'M 18'!D11</f>
        <v>0</v>
      </c>
      <c r="E28" s="15">
        <f>'M 18'!E11</f>
        <v>43</v>
      </c>
      <c r="F28" s="15">
        <f>'M 18'!F11</f>
        <v>35</v>
      </c>
      <c r="G28" s="15">
        <f t="shared" si="5"/>
        <v>78</v>
      </c>
      <c r="H28" s="21" t="s">
        <v>9</v>
      </c>
      <c r="I28" s="9" t="s">
        <v>12</v>
      </c>
      <c r="J28" s="24"/>
    </row>
    <row r="29" spans="1:10" ht="18.75" customHeight="1" thickBot="1">
      <c r="A29" s="10" t="s">
        <v>73</v>
      </c>
      <c r="B29" s="14" t="s">
        <v>85</v>
      </c>
      <c r="C29" s="18">
        <v>39641</v>
      </c>
      <c r="D29" s="15">
        <v>25</v>
      </c>
      <c r="E29" s="15">
        <v>44</v>
      </c>
      <c r="F29" s="15">
        <v>50</v>
      </c>
      <c r="G29" s="15">
        <f t="shared" si="5"/>
        <v>94</v>
      </c>
      <c r="H29" s="21">
        <f>SUM(G29-D29)</f>
        <v>69</v>
      </c>
      <c r="I29" s="9" t="s">
        <v>13</v>
      </c>
      <c r="J29" s="24"/>
    </row>
    <row r="30" spans="1:10" ht="20.100000000000001" customHeight="1" thickBot="1">
      <c r="A30" s="10" t="s">
        <v>44</v>
      </c>
      <c r="B30" s="14" t="s">
        <v>79</v>
      </c>
      <c r="C30" s="18">
        <v>39791</v>
      </c>
      <c r="D30" s="15">
        <v>6</v>
      </c>
      <c r="E30" s="15">
        <v>40</v>
      </c>
      <c r="F30" s="15">
        <v>41</v>
      </c>
      <c r="G30" s="15">
        <f t="shared" si="5"/>
        <v>81</v>
      </c>
      <c r="H30" s="21">
        <f>SUM(G30-D30)</f>
        <v>75</v>
      </c>
      <c r="I30" s="9" t="s">
        <v>14</v>
      </c>
      <c r="J30" s="24"/>
    </row>
    <row r="31" spans="1:10" thickBot="1">
      <c r="A31" s="143" t="str">
        <f>'M 15'!A20:H20</f>
        <v>DAMAS MENORES DE 15 AÑOS (Clases 10 Y Posteriores)</v>
      </c>
      <c r="B31" s="144"/>
      <c r="C31" s="144"/>
      <c r="D31" s="144"/>
      <c r="E31" s="144"/>
      <c r="F31" s="144"/>
      <c r="G31" s="144"/>
      <c r="H31" s="145"/>
      <c r="I31" s="1"/>
      <c r="J31" s="24"/>
    </row>
    <row r="32" spans="1:10" ht="20.25" thickBot="1">
      <c r="A32" s="4" t="s">
        <v>6</v>
      </c>
      <c r="B32" s="9" t="s">
        <v>8</v>
      </c>
      <c r="C32" s="17" t="s">
        <v>15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8"/>
      <c r="J32" s="24"/>
    </row>
    <row r="33" spans="1:10" ht="20.100000000000001" customHeight="1" thickBot="1">
      <c r="A33" s="10" t="str">
        <f>'M 15'!A22</f>
        <v>BIONDELLI ALLEGRA</v>
      </c>
      <c r="B33" s="14" t="str">
        <f>'M 15'!B22</f>
        <v>SPGC</v>
      </c>
      <c r="C33" s="18">
        <f>'M 15'!C22</f>
        <v>40616</v>
      </c>
      <c r="D33" s="15">
        <f>'M 15'!D22</f>
        <v>7</v>
      </c>
      <c r="E33" s="15">
        <f>'M 15'!E22</f>
        <v>44</v>
      </c>
      <c r="F33" s="15">
        <f>'M 15'!F22</f>
        <v>44</v>
      </c>
      <c r="G33" s="15">
        <f t="shared" ref="G33:G35" si="6">SUM(E33:F33)</f>
        <v>88</v>
      </c>
      <c r="H33" s="21" t="s">
        <v>9</v>
      </c>
      <c r="I33" s="9" t="s">
        <v>11</v>
      </c>
      <c r="J33" s="24"/>
    </row>
    <row r="34" spans="1:10" ht="19.5" customHeight="1" thickBot="1">
      <c r="A34" s="10" t="str">
        <f>'M 15'!A23</f>
        <v>BUSTAMANTE EMILIA</v>
      </c>
      <c r="B34" s="14" t="str">
        <f>'M 15'!B23</f>
        <v>TGC</v>
      </c>
      <c r="C34" s="18">
        <f>'M 15'!C23</f>
        <v>41082</v>
      </c>
      <c r="D34" s="15">
        <f>'M 15'!D23</f>
        <v>20</v>
      </c>
      <c r="E34" s="15">
        <f>'M 15'!E23</f>
        <v>46</v>
      </c>
      <c r="F34" s="15">
        <f>'M 15'!F23</f>
        <v>45</v>
      </c>
      <c r="G34" s="15">
        <f t="shared" si="6"/>
        <v>91</v>
      </c>
      <c r="H34" s="21" t="s">
        <v>9</v>
      </c>
      <c r="I34" s="9" t="s">
        <v>12</v>
      </c>
      <c r="J34" s="24"/>
    </row>
    <row r="35" spans="1:10" ht="18.75" customHeight="1" thickBot="1">
      <c r="A35" s="10" t="s">
        <v>67</v>
      </c>
      <c r="B35" s="14" t="s">
        <v>80</v>
      </c>
      <c r="C35" s="18">
        <v>41423</v>
      </c>
      <c r="D35" s="15">
        <v>58</v>
      </c>
      <c r="E35" s="15">
        <v>57</v>
      </c>
      <c r="F35" s="15">
        <v>61</v>
      </c>
      <c r="G35" s="15">
        <f t="shared" si="6"/>
        <v>118</v>
      </c>
      <c r="H35" s="21">
        <f>SUM(G35-D35)</f>
        <v>60</v>
      </c>
      <c r="I35" s="9" t="s">
        <v>13</v>
      </c>
      <c r="J35" s="24"/>
    </row>
    <row r="36" spans="1:10" ht="20.100000000000001" customHeight="1" thickBot="1">
      <c r="A36" s="10" t="s">
        <v>63</v>
      </c>
      <c r="B36" s="14" t="s">
        <v>85</v>
      </c>
      <c r="C36" s="18">
        <v>40795</v>
      </c>
      <c r="D36" s="15">
        <v>42</v>
      </c>
      <c r="E36" s="15">
        <v>51</v>
      </c>
      <c r="F36" s="15">
        <v>56</v>
      </c>
      <c r="G36" s="15">
        <f>SUM(E36:F36)</f>
        <v>107</v>
      </c>
      <c r="H36" s="21">
        <f>SUM(G36-D36)</f>
        <v>65</v>
      </c>
      <c r="I36" s="9" t="s">
        <v>14</v>
      </c>
      <c r="J36" s="24"/>
    </row>
    <row r="37" spans="1:10" thickBot="1">
      <c r="A37" s="143" t="str">
        <f>'M 15'!A7:H7</f>
        <v>CABALLEROS MENORES DE 15 AÑOS (Clases 10 y Posteriores)</v>
      </c>
      <c r="B37" s="144"/>
      <c r="C37" s="144"/>
      <c r="D37" s="144"/>
      <c r="E37" s="144"/>
      <c r="F37" s="144"/>
      <c r="G37" s="144"/>
      <c r="H37" s="145"/>
      <c r="I37" s="1"/>
      <c r="J37" s="24"/>
    </row>
    <row r="38" spans="1:10" ht="20.25" thickBot="1">
      <c r="A38" s="4" t="s">
        <v>0</v>
      </c>
      <c r="B38" s="9" t="s">
        <v>8</v>
      </c>
      <c r="C38" s="17" t="s">
        <v>15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25"/>
      <c r="J38" s="24"/>
    </row>
    <row r="39" spans="1:10" ht="20.100000000000001" customHeight="1" thickBot="1">
      <c r="A39" s="10" t="str">
        <f>'M 15'!A9</f>
        <v>JUAREZ GOÑI FRANCISCO</v>
      </c>
      <c r="B39" s="14" t="str">
        <f>'M 15'!B9</f>
        <v>TGC</v>
      </c>
      <c r="C39" s="18">
        <f>'M 15'!C9</f>
        <v>40437</v>
      </c>
      <c r="D39" s="15">
        <f>'M 15'!D9</f>
        <v>4</v>
      </c>
      <c r="E39" s="15">
        <f>'M 15'!E9</f>
        <v>41</v>
      </c>
      <c r="F39" s="15">
        <f>'M 15'!F9</f>
        <v>38</v>
      </c>
      <c r="G39" s="15">
        <f t="shared" ref="G39:G41" si="7">SUM(E39:F39)</f>
        <v>79</v>
      </c>
      <c r="H39" s="21" t="s">
        <v>9</v>
      </c>
      <c r="I39" s="9" t="s">
        <v>11</v>
      </c>
      <c r="J39" s="24"/>
    </row>
    <row r="40" spans="1:10" ht="20.100000000000001" customHeight="1" thickBot="1">
      <c r="A40" s="10" t="str">
        <f>'M 15'!A10</f>
        <v>PROBICITO IGNACIO</v>
      </c>
      <c r="B40" s="14" t="str">
        <f>'M 15'!B10</f>
        <v>TGC</v>
      </c>
      <c r="C40" s="18">
        <f>'M 15'!C10</f>
        <v>40413</v>
      </c>
      <c r="D40" s="15">
        <f>'M 15'!D10</f>
        <v>9</v>
      </c>
      <c r="E40" s="15">
        <f>'M 15'!E10</f>
        <v>47</v>
      </c>
      <c r="F40" s="15">
        <f>'M 15'!F10</f>
        <v>39</v>
      </c>
      <c r="G40" s="15">
        <f t="shared" si="7"/>
        <v>86</v>
      </c>
      <c r="H40" s="21" t="s">
        <v>9</v>
      </c>
      <c r="I40" s="9" t="s">
        <v>12</v>
      </c>
      <c r="J40" s="24"/>
    </row>
    <row r="41" spans="1:10" ht="18.75" customHeight="1" thickBot="1">
      <c r="A41" s="10" t="s">
        <v>34</v>
      </c>
      <c r="B41" s="14" t="s">
        <v>85</v>
      </c>
      <c r="C41" s="18">
        <v>40874</v>
      </c>
      <c r="D41" s="15">
        <v>22</v>
      </c>
      <c r="E41" s="15">
        <v>44</v>
      </c>
      <c r="F41" s="15">
        <v>46</v>
      </c>
      <c r="G41" s="15">
        <f t="shared" si="7"/>
        <v>90</v>
      </c>
      <c r="H41" s="21">
        <f>SUM(G41-D41)</f>
        <v>68</v>
      </c>
      <c r="I41" s="9" t="s">
        <v>13</v>
      </c>
      <c r="J41" s="24"/>
    </row>
    <row r="42" spans="1:10" ht="20.100000000000001" customHeight="1" thickBot="1">
      <c r="A42" s="10" t="s">
        <v>35</v>
      </c>
      <c r="B42" s="14" t="s">
        <v>80</v>
      </c>
      <c r="C42" s="18">
        <v>40544</v>
      </c>
      <c r="D42" s="15">
        <v>18</v>
      </c>
      <c r="E42" s="15">
        <v>43</v>
      </c>
      <c r="F42" s="15">
        <v>46</v>
      </c>
      <c r="G42" s="15">
        <f>SUM(E42:F42)</f>
        <v>89</v>
      </c>
      <c r="H42" s="21">
        <f>SUM(G42-D42)</f>
        <v>71</v>
      </c>
      <c r="I42" s="9" t="s">
        <v>14</v>
      </c>
      <c r="J42" s="24"/>
    </row>
    <row r="43" spans="1:10" ht="20.25" thickBot="1">
      <c r="A43" s="140" t="str">
        <f>'M 13'!A8:H8</f>
        <v>CABALLEROS MENORES DE 13 AÑOS (Clases 2012 y Posterioreres)</v>
      </c>
      <c r="B43" s="141"/>
      <c r="C43" s="141"/>
      <c r="D43" s="141"/>
      <c r="E43" s="141"/>
      <c r="F43" s="141"/>
      <c r="G43" s="141"/>
      <c r="H43" s="142"/>
      <c r="I43" s="8"/>
      <c r="J43" s="24"/>
    </row>
    <row r="44" spans="1:10" ht="20.25" thickBot="1">
      <c r="A44" s="4" t="s">
        <v>0</v>
      </c>
      <c r="B44" s="9" t="s">
        <v>8</v>
      </c>
      <c r="C44" s="17" t="s">
        <v>15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8"/>
    </row>
    <row r="45" spans="1:10" ht="20.100000000000001" customHeight="1" thickBot="1">
      <c r="A45" s="10" t="str">
        <f>'M 13'!A10</f>
        <v>CICCOLA FRANCESCO</v>
      </c>
      <c r="B45" s="14" t="str">
        <f>'M 13'!B10</f>
        <v>ML</v>
      </c>
      <c r="C45" s="18">
        <f>'M 13'!C10</f>
        <v>41277</v>
      </c>
      <c r="D45" s="15">
        <f>'M 13'!D10</f>
        <v>-1</v>
      </c>
      <c r="E45" s="15">
        <f>'M 13'!E10</f>
        <v>41</v>
      </c>
      <c r="F45" s="15">
        <f>'M 13'!F10</f>
        <v>37</v>
      </c>
      <c r="G45" s="15">
        <f t="shared" ref="G45:G48" si="8">SUM(E45:F45)</f>
        <v>78</v>
      </c>
      <c r="H45" s="21" t="s">
        <v>9</v>
      </c>
      <c r="I45" s="9" t="s">
        <v>11</v>
      </c>
      <c r="J45" s="39"/>
    </row>
    <row r="46" spans="1:10" ht="20.100000000000001" customHeight="1" thickBot="1">
      <c r="A46" s="10" t="str">
        <f>'M 13'!A11</f>
        <v>KUHLMANN FERMIN</v>
      </c>
      <c r="B46" s="14" t="str">
        <f>'M 13'!B11</f>
        <v>NGC</v>
      </c>
      <c r="C46" s="18">
        <f>'M 13'!C11</f>
        <v>40941</v>
      </c>
      <c r="D46" s="15">
        <f>'M 13'!D11</f>
        <v>21</v>
      </c>
      <c r="E46" s="15">
        <f>'M 13'!E11</f>
        <v>44</v>
      </c>
      <c r="F46" s="15">
        <f>'M 13'!F11</f>
        <v>42</v>
      </c>
      <c r="G46" s="15">
        <f t="shared" si="8"/>
        <v>86</v>
      </c>
      <c r="H46" s="21" t="s">
        <v>9</v>
      </c>
      <c r="I46" s="9" t="s">
        <v>12</v>
      </c>
      <c r="J46" s="24"/>
    </row>
    <row r="47" spans="1:10" ht="18.75" customHeight="1" thickBot="1">
      <c r="A47" s="10" t="s">
        <v>21</v>
      </c>
      <c r="B47" s="14" t="s">
        <v>80</v>
      </c>
      <c r="C47" s="18">
        <v>41178</v>
      </c>
      <c r="D47" s="15">
        <v>35</v>
      </c>
      <c r="E47" s="15">
        <v>48</v>
      </c>
      <c r="F47" s="15">
        <v>50</v>
      </c>
      <c r="G47" s="15">
        <f t="shared" si="8"/>
        <v>98</v>
      </c>
      <c r="H47" s="21">
        <f>SUM(G47-D47)</f>
        <v>63</v>
      </c>
      <c r="I47" s="9" t="s">
        <v>13</v>
      </c>
      <c r="J47" s="24"/>
    </row>
    <row r="48" spans="1:10" ht="20.100000000000001" customHeight="1" thickBot="1">
      <c r="A48" s="10" t="s">
        <v>22</v>
      </c>
      <c r="B48" s="14" t="s">
        <v>78</v>
      </c>
      <c r="C48" s="18">
        <v>41387</v>
      </c>
      <c r="D48" s="15">
        <v>29</v>
      </c>
      <c r="E48" s="15">
        <v>48</v>
      </c>
      <c r="F48" s="15">
        <v>51</v>
      </c>
      <c r="G48" s="15">
        <f t="shared" si="8"/>
        <v>99</v>
      </c>
      <c r="H48" s="21">
        <f>SUM(G48-D48)</f>
        <v>70</v>
      </c>
      <c r="I48" s="9" t="s">
        <v>14</v>
      </c>
      <c r="J48" s="24"/>
    </row>
  </sheetData>
  <sortState xmlns:xlrd2="http://schemas.microsoft.com/office/spreadsheetml/2017/richdata2" ref="A47:H48">
    <sortCondition ref="H47:H48"/>
  </sortState>
  <mergeCells count="13">
    <mergeCell ref="A43:H43"/>
    <mergeCell ref="A37:H37"/>
    <mergeCell ref="A7:H7"/>
    <mergeCell ref="A13:H13"/>
    <mergeCell ref="A19:H19"/>
    <mergeCell ref="A25:H25"/>
    <mergeCell ref="A31:H31"/>
    <mergeCell ref="A1:I1"/>
    <mergeCell ref="A2:I2"/>
    <mergeCell ref="A3:I3"/>
    <mergeCell ref="A4:I4"/>
    <mergeCell ref="A6:I6"/>
    <mergeCell ref="A5:I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K50"/>
  <sheetViews>
    <sheetView zoomScale="115" zoomScaleNormal="115" workbookViewId="0"/>
  </sheetViews>
  <sheetFormatPr baseColWidth="10" defaultRowHeight="18"/>
  <cols>
    <col min="1" max="1" width="6" style="100" customWidth="1"/>
    <col min="2" max="2" width="3.42578125" style="71" customWidth="1"/>
    <col min="3" max="3" width="23.42578125" style="101" customWidth="1"/>
    <col min="4" max="4" width="5.85546875" style="102" customWidth="1"/>
    <col min="5" max="5" width="23" style="101" customWidth="1"/>
    <col min="6" max="6" width="4.7109375" style="103" bestFit="1" customWidth="1"/>
    <col min="7" max="7" width="22.85546875" style="101" customWidth="1"/>
    <col min="8" max="8" width="5.140625" style="103" bestFit="1" customWidth="1"/>
    <col min="9" max="9" width="2" style="71" bestFit="1" customWidth="1"/>
    <col min="10" max="10" width="4.140625" style="98" bestFit="1" customWidth="1"/>
    <col min="11" max="11" width="16.5703125" style="71" bestFit="1" customWidth="1"/>
    <col min="12" max="12" width="2.140625" style="71" bestFit="1" customWidth="1"/>
    <col min="13" max="13" width="2" style="71" bestFit="1" customWidth="1"/>
    <col min="14" max="16384" width="11.42578125" style="71"/>
  </cols>
  <sheetData>
    <row r="1" spans="1:10" s="23" customFormat="1">
      <c r="A1" s="41"/>
      <c r="C1" s="38"/>
      <c r="D1" s="37"/>
      <c r="E1" s="38"/>
      <c r="F1" s="37"/>
      <c r="G1" s="38"/>
      <c r="H1" s="37"/>
      <c r="J1"/>
    </row>
    <row r="2" spans="1:10" s="23" customFormat="1">
      <c r="A2" s="41"/>
      <c r="C2" s="38"/>
      <c r="D2" s="37"/>
      <c r="E2" s="38"/>
      <c r="F2" s="37"/>
      <c r="G2" s="38"/>
      <c r="H2" s="37"/>
      <c r="J2"/>
    </row>
    <row r="3" spans="1:10" s="23" customFormat="1">
      <c r="A3" s="41"/>
      <c r="C3" s="38"/>
      <c r="D3" s="37"/>
      <c r="E3" s="38"/>
      <c r="F3" s="37"/>
      <c r="G3" s="38"/>
      <c r="H3" s="37"/>
      <c r="J3"/>
    </row>
    <row r="4" spans="1:10" s="70" customFormat="1" ht="30.75">
      <c r="A4" s="158" t="s">
        <v>97</v>
      </c>
      <c r="B4" s="158"/>
      <c r="C4" s="158"/>
      <c r="D4" s="158"/>
      <c r="E4" s="158"/>
      <c r="F4" s="158"/>
      <c r="G4" s="158"/>
      <c r="H4" s="158"/>
    </row>
    <row r="5" spans="1:10" s="49" customFormat="1" ht="15">
      <c r="A5" s="159" t="s">
        <v>7</v>
      </c>
      <c r="B5" s="159"/>
      <c r="C5" s="159"/>
      <c r="D5" s="159"/>
      <c r="E5" s="159"/>
      <c r="F5" s="159"/>
      <c r="G5" s="159"/>
      <c r="H5" s="159"/>
    </row>
    <row r="6" spans="1:10" s="49" customFormat="1" ht="15.75">
      <c r="A6" s="160" t="s">
        <v>93</v>
      </c>
      <c r="B6" s="160"/>
      <c r="C6" s="160"/>
      <c r="D6" s="160"/>
      <c r="E6" s="160"/>
      <c r="F6" s="160"/>
      <c r="G6" s="160"/>
      <c r="H6" s="160"/>
    </row>
    <row r="7" spans="1:10" s="55" customFormat="1" ht="12.75">
      <c r="A7" s="157" t="s">
        <v>98</v>
      </c>
      <c r="B7" s="157"/>
      <c r="C7" s="157"/>
      <c r="D7" s="157"/>
      <c r="E7" s="157"/>
      <c r="F7" s="157"/>
      <c r="G7" s="157"/>
      <c r="H7" s="157"/>
    </row>
    <row r="8" spans="1:10" ht="18.75" thickBot="1">
      <c r="A8" s="160" t="s">
        <v>99</v>
      </c>
      <c r="B8" s="160"/>
      <c r="C8" s="160"/>
      <c r="D8" s="160"/>
      <c r="E8" s="160"/>
      <c r="F8" s="160"/>
      <c r="G8" s="160"/>
      <c r="H8" s="160"/>
      <c r="J8" s="71"/>
    </row>
    <row r="9" spans="1:10" s="72" customFormat="1" ht="12.95" customHeight="1" thickBot="1">
      <c r="A9" s="154" t="s">
        <v>20</v>
      </c>
      <c r="B9" s="155"/>
      <c r="C9" s="155"/>
      <c r="D9" s="155"/>
      <c r="E9" s="155"/>
      <c r="F9" s="155"/>
      <c r="G9" s="155"/>
      <c r="H9" s="156"/>
    </row>
    <row r="10" spans="1:10" s="72" customFormat="1" ht="12.95" customHeight="1" thickBot="1">
      <c r="A10" s="149" t="s">
        <v>100</v>
      </c>
      <c r="B10" s="150"/>
      <c r="C10" s="150"/>
      <c r="D10" s="150"/>
      <c r="E10" s="150"/>
      <c r="F10" s="150"/>
      <c r="G10" s="150"/>
      <c r="H10" s="151"/>
      <c r="I10" s="73">
        <f>COUNTA(C10,E10,G10)</f>
        <v>0</v>
      </c>
    </row>
    <row r="11" spans="1:10" s="72" customFormat="1" ht="12.95" customHeight="1">
      <c r="A11" s="106">
        <v>0.375</v>
      </c>
      <c r="B11" s="74"/>
      <c r="C11" s="75" t="s">
        <v>65</v>
      </c>
      <c r="D11" s="76">
        <v>54</v>
      </c>
      <c r="E11" s="77" t="s">
        <v>21</v>
      </c>
      <c r="F11" s="76">
        <v>38.1</v>
      </c>
      <c r="G11" s="75"/>
      <c r="H11" s="78"/>
      <c r="I11" s="79">
        <f t="shared" ref="I11:I37" si="0">COUNTA(C11,E11,G11)</f>
        <v>2</v>
      </c>
    </row>
    <row r="12" spans="1:10" s="72" customFormat="1" ht="12.95" customHeight="1">
      <c r="A12" s="107">
        <v>0.38124999999999998</v>
      </c>
      <c r="B12" s="80"/>
      <c r="C12" s="75" t="s">
        <v>22</v>
      </c>
      <c r="D12" s="76">
        <v>32.700000000000003</v>
      </c>
      <c r="E12" s="77" t="s">
        <v>25</v>
      </c>
      <c r="F12" s="76">
        <v>25.2</v>
      </c>
      <c r="G12" s="75"/>
      <c r="H12" s="78"/>
      <c r="I12" s="79">
        <f t="shared" si="0"/>
        <v>2</v>
      </c>
    </row>
    <row r="13" spans="1:10" s="72" customFormat="1" ht="12.95" customHeight="1">
      <c r="A13" s="106">
        <v>0.38750000000000001</v>
      </c>
      <c r="B13" s="80"/>
      <c r="C13" s="75" t="s">
        <v>24</v>
      </c>
      <c r="D13" s="76">
        <v>22.7</v>
      </c>
      <c r="E13" s="77" t="s">
        <v>26</v>
      </c>
      <c r="F13" s="76">
        <v>22.6</v>
      </c>
      <c r="G13" s="75" t="s">
        <v>23</v>
      </c>
      <c r="H13" s="78">
        <v>20.9</v>
      </c>
      <c r="I13" s="79">
        <f t="shared" si="0"/>
        <v>3</v>
      </c>
    </row>
    <row r="14" spans="1:10" s="72" customFormat="1" ht="12.95" customHeight="1">
      <c r="A14" s="107">
        <v>0.39374999999999999</v>
      </c>
      <c r="B14" s="80"/>
      <c r="C14" s="104" t="s">
        <v>27</v>
      </c>
      <c r="D14" s="76">
        <v>20.5</v>
      </c>
      <c r="E14" s="77" t="s">
        <v>71</v>
      </c>
      <c r="F14" s="76">
        <v>19.899999999999999</v>
      </c>
      <c r="G14" s="75" t="s">
        <v>28</v>
      </c>
      <c r="H14" s="78">
        <v>18.399999999999999</v>
      </c>
      <c r="I14" s="79">
        <v>2</v>
      </c>
    </row>
    <row r="15" spans="1:10" s="72" customFormat="1" ht="12.95" customHeight="1" thickBot="1">
      <c r="A15" s="106">
        <v>0.4</v>
      </c>
      <c r="B15" s="80"/>
      <c r="C15" s="75" t="s">
        <v>29</v>
      </c>
      <c r="D15" s="76">
        <v>16</v>
      </c>
      <c r="E15" s="77" t="s">
        <v>30</v>
      </c>
      <c r="F15" s="76">
        <v>6.6</v>
      </c>
      <c r="G15" s="75" t="s">
        <v>31</v>
      </c>
      <c r="H15" s="78">
        <v>4.5999999999999996</v>
      </c>
      <c r="I15" s="79">
        <f t="shared" si="0"/>
        <v>3</v>
      </c>
    </row>
    <row r="16" spans="1:10" s="72" customFormat="1" ht="12.95" customHeight="1" thickBot="1">
      <c r="A16" s="149" t="s">
        <v>101</v>
      </c>
      <c r="B16" s="150"/>
      <c r="C16" s="152"/>
      <c r="D16" s="152"/>
      <c r="E16" s="152"/>
      <c r="F16" s="152"/>
      <c r="G16" s="152"/>
      <c r="H16" s="153"/>
      <c r="I16" s="73">
        <f t="shared" si="0"/>
        <v>0</v>
      </c>
    </row>
    <row r="17" spans="1:10" s="72" customFormat="1" ht="12.95" customHeight="1">
      <c r="A17" s="107">
        <v>0.40625</v>
      </c>
      <c r="B17" s="81"/>
      <c r="C17" s="51" t="s">
        <v>73</v>
      </c>
      <c r="D17" s="82">
        <v>20.5</v>
      </c>
      <c r="E17" s="83" t="s">
        <v>40</v>
      </c>
      <c r="F17" s="82">
        <v>15.8</v>
      </c>
      <c r="G17" s="56"/>
      <c r="H17" s="84"/>
      <c r="I17" s="79">
        <f t="shared" si="0"/>
        <v>2</v>
      </c>
    </row>
    <row r="18" spans="1:10" s="72" customFormat="1" ht="12.95" customHeight="1">
      <c r="A18" s="106">
        <v>0.41249999999999998</v>
      </c>
      <c r="B18" s="81"/>
      <c r="C18" s="50" t="s">
        <v>39</v>
      </c>
      <c r="D18" s="85">
        <v>16.899999999999999</v>
      </c>
      <c r="E18" s="53" t="s">
        <v>95</v>
      </c>
      <c r="F18" s="85">
        <v>12.4</v>
      </c>
      <c r="G18" s="86"/>
      <c r="H18" s="87"/>
      <c r="I18" s="79">
        <f t="shared" si="0"/>
        <v>2</v>
      </c>
    </row>
    <row r="19" spans="1:10" s="72" customFormat="1" ht="12.95" customHeight="1">
      <c r="A19" s="107">
        <v>0.41875000000000001</v>
      </c>
      <c r="B19" s="81"/>
      <c r="C19" s="50" t="s">
        <v>41</v>
      </c>
      <c r="D19" s="85">
        <v>10.3</v>
      </c>
      <c r="E19" s="53" t="s">
        <v>74</v>
      </c>
      <c r="F19" s="85">
        <v>9.1</v>
      </c>
      <c r="G19" s="53" t="s">
        <v>42</v>
      </c>
      <c r="H19" s="88">
        <v>6.4</v>
      </c>
      <c r="I19" s="79">
        <f t="shared" si="0"/>
        <v>3</v>
      </c>
    </row>
    <row r="20" spans="1:10" s="72" customFormat="1" ht="12.95" customHeight="1">
      <c r="A20" s="106">
        <v>0.42499999999999999</v>
      </c>
      <c r="B20" s="81"/>
      <c r="C20" s="50" t="s">
        <v>45</v>
      </c>
      <c r="D20" s="85">
        <v>4.9000000000000004</v>
      </c>
      <c r="E20" s="89" t="s">
        <v>43</v>
      </c>
      <c r="F20" s="85">
        <v>4.8</v>
      </c>
      <c r="G20" s="53" t="s">
        <v>44</v>
      </c>
      <c r="H20" s="88">
        <v>4.7</v>
      </c>
      <c r="I20" s="79">
        <f t="shared" si="0"/>
        <v>3</v>
      </c>
    </row>
    <row r="21" spans="1:10" s="72" customFormat="1" ht="12.95" customHeight="1">
      <c r="A21" s="107">
        <v>0.43125000000000002</v>
      </c>
      <c r="B21" s="81"/>
      <c r="C21" s="50" t="s">
        <v>48</v>
      </c>
      <c r="D21" s="85">
        <v>2.8</v>
      </c>
      <c r="E21" s="89" t="s">
        <v>46</v>
      </c>
      <c r="F21" s="85">
        <v>1.7</v>
      </c>
      <c r="G21" s="53" t="s">
        <v>47</v>
      </c>
      <c r="H21" s="88">
        <v>1.6</v>
      </c>
      <c r="I21" s="79">
        <f t="shared" si="0"/>
        <v>3</v>
      </c>
    </row>
    <row r="22" spans="1:10" s="72" customFormat="1" ht="12.95" customHeight="1" thickBot="1">
      <c r="A22" s="106">
        <v>0.4375</v>
      </c>
      <c r="B22" s="81"/>
      <c r="C22" s="50" t="s">
        <v>94</v>
      </c>
      <c r="D22" s="85">
        <v>1.5</v>
      </c>
      <c r="E22" s="104" t="s">
        <v>50</v>
      </c>
      <c r="F22" s="85">
        <v>1.1000000000000001</v>
      </c>
      <c r="G22" s="53" t="s">
        <v>49</v>
      </c>
      <c r="H22" s="88">
        <v>0.9</v>
      </c>
      <c r="I22" s="79">
        <v>2</v>
      </c>
    </row>
    <row r="23" spans="1:10" ht="12.95" customHeight="1" thickBot="1">
      <c r="A23" s="120">
        <v>0.44374999999999998</v>
      </c>
      <c r="B23" s="90"/>
      <c r="C23" s="52" t="s">
        <v>52</v>
      </c>
      <c r="D23" s="91">
        <v>0.7</v>
      </c>
      <c r="E23" s="92" t="s">
        <v>51</v>
      </c>
      <c r="F23" s="91">
        <v>0.6</v>
      </c>
      <c r="G23" s="54" t="s">
        <v>53</v>
      </c>
      <c r="H23" s="93">
        <v>-2.2999999999999998</v>
      </c>
      <c r="I23" s="79">
        <f t="shared" si="0"/>
        <v>3</v>
      </c>
      <c r="J23" s="94">
        <f>SUM(I11:I23)</f>
        <v>30</v>
      </c>
    </row>
    <row r="24" spans="1:10" ht="12.95" customHeight="1" thickBot="1">
      <c r="A24" s="71"/>
      <c r="C24" s="71"/>
      <c r="D24" s="71"/>
      <c r="E24" s="71"/>
      <c r="F24" s="71"/>
      <c r="G24" s="71"/>
      <c r="H24" s="71"/>
      <c r="I24" s="73">
        <f t="shared" si="0"/>
        <v>0</v>
      </c>
      <c r="J24" s="71"/>
    </row>
    <row r="25" spans="1:10" ht="12.95" customHeight="1" thickBot="1">
      <c r="A25" s="161" t="s">
        <v>64</v>
      </c>
      <c r="B25" s="162"/>
      <c r="C25" s="162"/>
      <c r="D25" s="162"/>
      <c r="E25" s="162"/>
      <c r="F25" s="162"/>
      <c r="G25" s="162"/>
      <c r="H25" s="163"/>
      <c r="I25" s="73">
        <f t="shared" si="0"/>
        <v>0</v>
      </c>
      <c r="J25" s="71"/>
    </row>
    <row r="26" spans="1:10" s="72" customFormat="1" ht="12.95" customHeight="1" thickBot="1">
      <c r="A26" s="149" t="s">
        <v>102</v>
      </c>
      <c r="B26" s="150"/>
      <c r="C26" s="150"/>
      <c r="D26" s="150"/>
      <c r="E26" s="150"/>
      <c r="F26" s="150"/>
      <c r="G26" s="150"/>
      <c r="H26" s="151"/>
      <c r="I26" s="73">
        <f t="shared" si="0"/>
        <v>0</v>
      </c>
    </row>
    <row r="27" spans="1:10" s="72" customFormat="1" ht="12.95" customHeight="1">
      <c r="A27" s="107">
        <v>0.375</v>
      </c>
      <c r="B27" s="80"/>
      <c r="C27" s="75" t="s">
        <v>32</v>
      </c>
      <c r="D27" s="76">
        <v>37.299999999999997</v>
      </c>
      <c r="E27" s="77" t="s">
        <v>70</v>
      </c>
      <c r="F27" s="76">
        <v>22.9</v>
      </c>
      <c r="G27" s="75"/>
      <c r="H27" s="78"/>
      <c r="I27" s="79">
        <f t="shared" si="0"/>
        <v>2</v>
      </c>
    </row>
    <row r="28" spans="1:10" s="72" customFormat="1" ht="12.95" customHeight="1">
      <c r="A28" s="106">
        <v>0.38124999999999998</v>
      </c>
      <c r="B28" s="80"/>
      <c r="C28" s="75" t="s">
        <v>33</v>
      </c>
      <c r="D28" s="76">
        <v>21.5</v>
      </c>
      <c r="E28" s="77" t="s">
        <v>34</v>
      </c>
      <c r="F28" s="76">
        <v>19.2</v>
      </c>
      <c r="G28" s="75"/>
      <c r="H28" s="78"/>
      <c r="I28" s="79">
        <f t="shared" si="0"/>
        <v>2</v>
      </c>
    </row>
    <row r="29" spans="1:10" s="72" customFormat="1" ht="12.95" customHeight="1">
      <c r="A29" s="107">
        <v>0.38750000000000001</v>
      </c>
      <c r="B29" s="80"/>
      <c r="C29" s="75" t="s">
        <v>35</v>
      </c>
      <c r="D29" s="76">
        <v>14.5</v>
      </c>
      <c r="E29" s="77" t="s">
        <v>36</v>
      </c>
      <c r="F29" s="76">
        <v>10.3</v>
      </c>
      <c r="G29" s="75" t="s">
        <v>72</v>
      </c>
      <c r="H29" s="78">
        <v>9.3000000000000007</v>
      </c>
      <c r="I29" s="79">
        <f t="shared" si="0"/>
        <v>3</v>
      </c>
    </row>
    <row r="30" spans="1:10" s="72" customFormat="1" ht="12.95" customHeight="1" thickBot="1">
      <c r="A30" s="106">
        <v>0.39374999999999999</v>
      </c>
      <c r="B30" s="80"/>
      <c r="C30" s="75" t="s">
        <v>96</v>
      </c>
      <c r="D30" s="76">
        <v>8.5</v>
      </c>
      <c r="E30" s="77" t="s">
        <v>37</v>
      </c>
      <c r="F30" s="76">
        <v>7.1</v>
      </c>
      <c r="G30" s="75" t="s">
        <v>38</v>
      </c>
      <c r="H30" s="78">
        <v>3.2</v>
      </c>
      <c r="I30" s="79">
        <f t="shared" si="0"/>
        <v>3</v>
      </c>
    </row>
    <row r="31" spans="1:10" s="72" customFormat="1" ht="12.95" customHeight="1" thickBot="1">
      <c r="A31" s="149" t="s">
        <v>103</v>
      </c>
      <c r="B31" s="150"/>
      <c r="C31" s="150"/>
      <c r="D31" s="150"/>
      <c r="E31" s="150"/>
      <c r="F31" s="150"/>
      <c r="G31" s="150"/>
      <c r="H31" s="151"/>
      <c r="I31" s="73">
        <f t="shared" si="0"/>
        <v>0</v>
      </c>
    </row>
    <row r="32" spans="1:10" s="72" customFormat="1" ht="12.95" customHeight="1">
      <c r="A32" s="107">
        <v>0.4</v>
      </c>
      <c r="B32" s="80"/>
      <c r="C32" s="75" t="s">
        <v>76</v>
      </c>
      <c r="D32" s="76">
        <v>4.7</v>
      </c>
      <c r="E32" s="77" t="s">
        <v>54</v>
      </c>
      <c r="F32" s="76">
        <v>3.2</v>
      </c>
      <c r="G32" s="75"/>
      <c r="H32" s="78"/>
      <c r="I32" s="79">
        <f t="shared" si="0"/>
        <v>2</v>
      </c>
    </row>
    <row r="33" spans="1:11" s="72" customFormat="1" ht="12.95" customHeight="1" thickBot="1">
      <c r="A33" s="106">
        <v>0.40625</v>
      </c>
      <c r="B33" s="80"/>
      <c r="C33" s="54" t="s">
        <v>75</v>
      </c>
      <c r="D33" s="91">
        <v>48.1</v>
      </c>
      <c r="E33" s="92" t="s">
        <v>55</v>
      </c>
      <c r="F33" s="91">
        <v>12.6</v>
      </c>
      <c r="G33" s="54"/>
      <c r="H33" s="93"/>
      <c r="I33" s="79">
        <f t="shared" si="0"/>
        <v>2</v>
      </c>
    </row>
    <row r="34" spans="1:11" s="72" customFormat="1" ht="12.95" customHeight="1" thickBot="1">
      <c r="A34" s="149" t="s">
        <v>104</v>
      </c>
      <c r="B34" s="152"/>
      <c r="C34" s="152"/>
      <c r="D34" s="152"/>
      <c r="E34" s="152"/>
      <c r="F34" s="152"/>
      <c r="G34" s="152"/>
      <c r="H34" s="153"/>
      <c r="I34" s="73">
        <f t="shared" si="0"/>
        <v>0</v>
      </c>
    </row>
    <row r="35" spans="1:11" s="72" customFormat="1" ht="12.95" customHeight="1">
      <c r="A35" s="111">
        <v>0.41249999999999998</v>
      </c>
      <c r="B35" s="95"/>
      <c r="C35" s="56" t="s">
        <v>59</v>
      </c>
      <c r="D35" s="82">
        <v>13.9</v>
      </c>
      <c r="E35" s="83" t="s">
        <v>56</v>
      </c>
      <c r="F35" s="82">
        <v>11.1</v>
      </c>
      <c r="G35" s="56" t="s">
        <v>57</v>
      </c>
      <c r="H35" s="84">
        <v>6.3</v>
      </c>
      <c r="I35" s="79">
        <f t="shared" si="0"/>
        <v>3</v>
      </c>
    </row>
    <row r="36" spans="1:11" s="72" customFormat="1" ht="12.95" customHeight="1">
      <c r="A36" s="112">
        <v>0.41875000000000001</v>
      </c>
      <c r="B36" s="96"/>
      <c r="C36" s="53" t="s">
        <v>60</v>
      </c>
      <c r="D36" s="85">
        <v>17.7</v>
      </c>
      <c r="E36" s="53" t="s">
        <v>77</v>
      </c>
      <c r="F36" s="85">
        <v>17.2</v>
      </c>
      <c r="G36" s="53" t="s">
        <v>61</v>
      </c>
      <c r="H36" s="88">
        <v>17.8</v>
      </c>
      <c r="I36" s="79">
        <f t="shared" si="0"/>
        <v>3</v>
      </c>
    </row>
    <row r="37" spans="1:11" ht="12.95" customHeight="1" thickBot="1">
      <c r="A37" s="113">
        <v>0.42499999999999999</v>
      </c>
      <c r="B37" s="96"/>
      <c r="C37" s="89" t="s">
        <v>62</v>
      </c>
      <c r="D37" s="85">
        <v>17.8</v>
      </c>
      <c r="E37" s="53" t="s">
        <v>58</v>
      </c>
      <c r="F37" s="85">
        <v>17.7</v>
      </c>
      <c r="G37" s="53" t="s">
        <v>63</v>
      </c>
      <c r="H37" s="88">
        <v>36.1</v>
      </c>
      <c r="I37" s="79">
        <f t="shared" si="0"/>
        <v>3</v>
      </c>
      <c r="J37" s="71"/>
      <c r="K37" s="72"/>
    </row>
    <row r="38" spans="1:11" ht="12.95" customHeight="1" thickBot="1">
      <c r="A38" s="119">
        <v>0.43125000000000002</v>
      </c>
      <c r="B38" s="97"/>
      <c r="C38" s="105" t="s">
        <v>66</v>
      </c>
      <c r="D38" s="91">
        <v>46.9</v>
      </c>
      <c r="E38" s="92" t="s">
        <v>67</v>
      </c>
      <c r="F38" s="91">
        <v>54</v>
      </c>
      <c r="G38" s="54"/>
      <c r="H38" s="93"/>
      <c r="I38" s="79">
        <v>1</v>
      </c>
      <c r="J38" s="94">
        <f>SUM(I27:I39)</f>
        <v>24</v>
      </c>
      <c r="K38" s="72"/>
    </row>
    <row r="39" spans="1:11" ht="12.95" customHeight="1" thickBot="1">
      <c r="A39" s="98"/>
      <c r="B39" s="98"/>
      <c r="C39" s="98"/>
      <c r="D39" s="98"/>
      <c r="E39" s="98"/>
      <c r="F39" s="98"/>
      <c r="G39" s="98"/>
      <c r="H39" s="98"/>
      <c r="I39" s="98"/>
      <c r="J39" s="99">
        <f>SUM(J23+J38)</f>
        <v>54</v>
      </c>
      <c r="K39" s="72"/>
    </row>
    <row r="40" spans="1:11" ht="12.95" customHeight="1">
      <c r="K40" s="72"/>
    </row>
    <row r="41" spans="1:11" ht="12.95" customHeight="1">
      <c r="K41" s="72"/>
    </row>
    <row r="42" spans="1:11" ht="12.95" customHeight="1">
      <c r="K42" s="72"/>
    </row>
    <row r="43" spans="1:11" ht="12.95" customHeight="1">
      <c r="K43" s="72"/>
    </row>
    <row r="44" spans="1:11" ht="12.95" customHeight="1">
      <c r="K44" s="72"/>
    </row>
    <row r="45" spans="1:11" ht="12.95" customHeight="1">
      <c r="K45" s="72"/>
    </row>
    <row r="46" spans="1:11" ht="12.95" customHeight="1">
      <c r="K46" s="72"/>
    </row>
    <row r="47" spans="1:11" ht="12.95" customHeight="1">
      <c r="K47" s="72"/>
    </row>
    <row r="48" spans="1:11" ht="12.95" customHeight="1">
      <c r="K48" s="72"/>
    </row>
    <row r="49" spans="11:11" ht="12.95" customHeight="1">
      <c r="K49" s="72"/>
    </row>
    <row r="50" spans="11:11">
      <c r="K50" s="72"/>
    </row>
  </sheetData>
  <mergeCells count="12">
    <mergeCell ref="A31:H31"/>
    <mergeCell ref="A34:H34"/>
    <mergeCell ref="A9:H9"/>
    <mergeCell ref="A7:H7"/>
    <mergeCell ref="A4:H4"/>
    <mergeCell ref="A5:H5"/>
    <mergeCell ref="A6:H6"/>
    <mergeCell ref="A8:H8"/>
    <mergeCell ref="A10:H10"/>
    <mergeCell ref="A16:H16"/>
    <mergeCell ref="A25:H25"/>
    <mergeCell ref="A26:H26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JUV</vt:lpstr>
      <vt:lpstr>M 18</vt:lpstr>
      <vt:lpstr>M 15</vt:lpstr>
      <vt:lpstr>M 13</vt:lpstr>
      <vt:lpstr>ENTREGA C-HCP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2025-05-04T18:36:58Z</cp:lastPrinted>
  <dcterms:created xsi:type="dcterms:W3CDTF">2000-04-30T13:23:02Z</dcterms:created>
  <dcterms:modified xsi:type="dcterms:W3CDTF">2025-05-04T18:39:32Z</dcterms:modified>
</cp:coreProperties>
</file>